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36069211\OneDrive - ESE VIDASINU\2022\INFORME DE AUSTERIDAD\"/>
    </mc:Choice>
  </mc:AlternateContent>
  <xr:revisionPtr revIDLastSave="0" documentId="13_ncr:1_{C4CA2C79-EEEE-4625-A73D-FD5B081A473A}" xr6:coauthVersionLast="47" xr6:coauthVersionMax="47" xr10:uidLastSave="{00000000-0000-0000-0000-000000000000}"/>
  <bookViews>
    <workbookView xWindow="-120" yWindow="-120" windowWidth="24240" windowHeight="13140" xr2:uid="{00000000-000D-0000-FFFF-FFFF00000000}"/>
  </bookViews>
  <sheets>
    <sheet name="Almacen" sheetId="1" r:id="rId1"/>
    <sheet name="Mantenimiento e Infraestructura" sheetId="15" r:id="rId2"/>
    <sheet name="Siau" sheetId="4" r:id="rId3"/>
    <sheet name="Ambiental" sheetId="5" r:id="rId4"/>
    <sheet name="comunicaciones " sheetId="10" r:id="rId5"/>
    <sheet name="control Interno" sheetId="11" r:id="rId6"/>
    <sheet name="Gestion Documental" sheetId="12" r:id="rId7"/>
    <sheet name="Juridica" sheetId="13" r:id="rId8"/>
    <sheet name="SST" sheetId="14" r:id="rId9"/>
    <sheet name="Talento Humano" sheetId="18" r:id="rId10"/>
    <sheet name="TICS" sheetId="19"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3" i="13" l="1"/>
  <c r="P12" i="13"/>
  <c r="S12" i="11" l="1"/>
  <c r="S11" i="11"/>
  <c r="P11" i="11"/>
  <c r="M11" i="11"/>
  <c r="J11" i="11"/>
  <c r="G11" i="11" l="1"/>
  <c r="M12" i="13" l="1"/>
  <c r="S15" i="4" l="1"/>
  <c r="Q14" i="4"/>
  <c r="P14" i="4"/>
  <c r="P13" i="4"/>
  <c r="P11" i="4"/>
  <c r="S14" i="14"/>
  <c r="P13" i="14"/>
  <c r="P11" i="14"/>
  <c r="P17" i="18"/>
  <c r="P16" i="18"/>
  <c r="P15" i="18"/>
  <c r="P14" i="18"/>
  <c r="P13" i="18"/>
  <c r="P18" i="18" s="1"/>
  <c r="S18" i="18" s="1"/>
  <c r="P12" i="18"/>
  <c r="P11" i="18"/>
  <c r="S18" i="19"/>
  <c r="P17" i="19"/>
  <c r="P16" i="19"/>
  <c r="P15" i="19"/>
  <c r="P14" i="19"/>
  <c r="P13" i="19"/>
  <c r="P12" i="19"/>
  <c r="P11" i="19"/>
  <c r="P15" i="15"/>
  <c r="S15" i="15"/>
  <c r="P14" i="15"/>
  <c r="P13" i="15"/>
  <c r="P12" i="15"/>
  <c r="P11" i="15"/>
  <c r="P13" i="5"/>
  <c r="S14" i="5"/>
  <c r="P11" i="5"/>
  <c r="S12" i="10"/>
  <c r="S17" i="12"/>
  <c r="P16" i="12"/>
  <c r="P15" i="12"/>
  <c r="P14" i="12"/>
  <c r="P13" i="12"/>
  <c r="P11" i="12"/>
  <c r="P11" i="10"/>
  <c r="M17" i="18"/>
  <c r="M16" i="18"/>
  <c r="M15" i="18"/>
  <c r="M14" i="18"/>
  <c r="M13" i="18"/>
  <c r="M11" i="18"/>
  <c r="M13" i="14"/>
  <c r="M11" i="14"/>
  <c r="AX14" i="4" l="1"/>
  <c r="AX13" i="4"/>
  <c r="M11" i="4"/>
  <c r="M14" i="15" l="1"/>
  <c r="M13" i="15"/>
  <c r="M11" i="15"/>
  <c r="AW13" i="19" l="1"/>
  <c r="M14" i="19"/>
  <c r="J14" i="19"/>
  <c r="M17" i="19"/>
  <c r="M16" i="19"/>
  <c r="M15" i="19"/>
  <c r="J17" i="19"/>
  <c r="J16" i="19"/>
  <c r="J15" i="19"/>
  <c r="G17" i="19"/>
  <c r="G16" i="19"/>
  <c r="G15" i="19"/>
  <c r="G14" i="19"/>
  <c r="M12" i="19"/>
  <c r="M11" i="19"/>
  <c r="J11" i="19"/>
  <c r="M11" i="10"/>
  <c r="M13" i="12"/>
  <c r="M14" i="12"/>
  <c r="M15" i="12"/>
  <c r="M16" i="12"/>
  <c r="M11" i="12"/>
  <c r="M13" i="5"/>
  <c r="M11" i="5"/>
  <c r="J14" i="15" l="1"/>
  <c r="J13" i="15"/>
  <c r="J12" i="15"/>
  <c r="J12" i="4" l="1"/>
  <c r="J13" i="4"/>
  <c r="J14" i="4"/>
  <c r="AW13" i="14"/>
  <c r="J17" i="18"/>
  <c r="R12" i="15"/>
  <c r="R13" i="15"/>
  <c r="R14" i="15"/>
  <c r="R11" i="15"/>
  <c r="G13" i="15" l="1"/>
  <c r="J11" i="15"/>
  <c r="G13" i="4" l="1"/>
  <c r="G14" i="4"/>
  <c r="R12" i="13"/>
  <c r="R11" i="13"/>
  <c r="Q11" i="13"/>
  <c r="G12" i="15" l="1"/>
  <c r="P11" i="1" l="1"/>
  <c r="M11" i="1"/>
  <c r="J11" i="1"/>
  <c r="G11" i="1"/>
  <c r="G14" i="15"/>
  <c r="G11" i="15"/>
  <c r="R12" i="4"/>
  <c r="G11" i="4"/>
  <c r="J11" i="4"/>
  <c r="R12" i="5"/>
  <c r="G13" i="5"/>
  <c r="J13" i="5"/>
  <c r="J11" i="5"/>
  <c r="G11" i="5"/>
  <c r="J11" i="10"/>
  <c r="G11" i="10"/>
  <c r="R13" i="12"/>
  <c r="R12" i="12"/>
  <c r="J16" i="12"/>
  <c r="G16" i="12"/>
  <c r="G15" i="12"/>
  <c r="J15" i="12"/>
  <c r="G14" i="12"/>
  <c r="J14" i="12"/>
  <c r="J13" i="12"/>
  <c r="G13" i="12"/>
  <c r="J12" i="12"/>
  <c r="J11" i="12"/>
  <c r="G11" i="12"/>
  <c r="J12" i="13"/>
  <c r="S12" i="13"/>
  <c r="T12" i="13" s="1"/>
  <c r="G13" i="14"/>
  <c r="J13" i="14"/>
  <c r="R12" i="14"/>
  <c r="G11" i="14"/>
  <c r="J11" i="14"/>
  <c r="G13" i="19"/>
  <c r="G11" i="19"/>
  <c r="G17" i="18"/>
  <c r="G16" i="18"/>
  <c r="J16" i="18"/>
  <c r="J15" i="18"/>
  <c r="G15" i="18"/>
  <c r="G14" i="18"/>
  <c r="J14" i="18"/>
  <c r="J13" i="18"/>
  <c r="G13" i="18"/>
  <c r="G11" i="18"/>
  <c r="J11" i="18"/>
  <c r="R12" i="18"/>
  <c r="R12" i="19"/>
  <c r="AO11" i="18"/>
  <c r="AO12" i="18"/>
  <c r="AO13" i="18"/>
  <c r="AO14" i="18"/>
  <c r="AO15" i="18"/>
  <c r="AO16" i="18"/>
  <c r="AO17" i="18"/>
  <c r="R14" i="4" l="1"/>
  <c r="AO12" i="13"/>
  <c r="AO11" i="13"/>
  <c r="AO16" i="12"/>
  <c r="AO15" i="12"/>
  <c r="AO14" i="12"/>
  <c r="AO11" i="12"/>
  <c r="AO12" i="12"/>
  <c r="AO11" i="10"/>
  <c r="AO13" i="5"/>
  <c r="AO12" i="5"/>
  <c r="AO11" i="5"/>
  <c r="S14" i="4" l="1"/>
  <c r="T14" i="4" s="1"/>
  <c r="AO11" i="4"/>
  <c r="AO12" i="4"/>
  <c r="J12" i="14" l="1"/>
  <c r="AW11" i="10" l="1"/>
  <c r="G12" i="4" l="1"/>
  <c r="R11" i="4"/>
  <c r="G12" i="12" l="1"/>
  <c r="BA17" i="19" l="1"/>
  <c r="AW17" i="19"/>
  <c r="AS17" i="19"/>
  <c r="R17" i="19"/>
  <c r="Q17" i="19"/>
  <c r="BA16" i="19"/>
  <c r="AW16" i="19"/>
  <c r="AS16" i="19"/>
  <c r="R16" i="19"/>
  <c r="Q16" i="19"/>
  <c r="BA15" i="19"/>
  <c r="AW15" i="19"/>
  <c r="AS15" i="19"/>
  <c r="R15" i="19"/>
  <c r="Q15" i="19"/>
  <c r="BA14" i="19"/>
  <c r="AW14" i="19"/>
  <c r="AS14" i="19"/>
  <c r="R14" i="19"/>
  <c r="Q14" i="19"/>
  <c r="BA13" i="19"/>
  <c r="AS13" i="19"/>
  <c r="R13" i="19"/>
  <c r="Q13" i="19"/>
  <c r="M13" i="19"/>
  <c r="BA12" i="19"/>
  <c r="AW12" i="19"/>
  <c r="AS12" i="19"/>
  <c r="Q12" i="19"/>
  <c r="S12" i="19" s="1"/>
  <c r="T12" i="19" s="1"/>
  <c r="G12" i="19"/>
  <c r="BA11" i="19"/>
  <c r="AS11" i="19"/>
  <c r="R11" i="19"/>
  <c r="Q11" i="19"/>
  <c r="S13" i="19" l="1"/>
  <c r="T13" i="19" s="1"/>
  <c r="S17" i="19"/>
  <c r="T17" i="19" s="1"/>
  <c r="S16" i="19"/>
  <c r="T16" i="19" s="1"/>
  <c r="S15" i="19"/>
  <c r="T15" i="19" s="1"/>
  <c r="S14" i="19"/>
  <c r="T14" i="19" s="1"/>
  <c r="S11" i="19"/>
  <c r="T11" i="19" s="1"/>
  <c r="BA17" i="18"/>
  <c r="AW17" i="18"/>
  <c r="AS17" i="18"/>
  <c r="R17" i="18"/>
  <c r="Q17" i="18"/>
  <c r="BA16" i="18"/>
  <c r="AW16" i="18"/>
  <c r="AS16" i="18"/>
  <c r="R16" i="18"/>
  <c r="Q16" i="18"/>
  <c r="BA15" i="18"/>
  <c r="AW15" i="18"/>
  <c r="AS15" i="18"/>
  <c r="R15" i="18"/>
  <c r="Q15" i="18"/>
  <c r="BA14" i="18"/>
  <c r="AW14" i="18"/>
  <c r="AS14" i="18"/>
  <c r="R14" i="18"/>
  <c r="Q14" i="18"/>
  <c r="BA13" i="18"/>
  <c r="AW13" i="18"/>
  <c r="AS13" i="18"/>
  <c r="R13" i="18"/>
  <c r="Q13" i="18"/>
  <c r="BA12" i="18"/>
  <c r="AW12" i="18"/>
  <c r="AS12" i="18"/>
  <c r="Q12" i="18"/>
  <c r="M12" i="18"/>
  <c r="J12" i="18"/>
  <c r="G12" i="18"/>
  <c r="BA11" i="18"/>
  <c r="AW11" i="18"/>
  <c r="AS11" i="18"/>
  <c r="R11" i="18"/>
  <c r="Q11" i="18"/>
  <c r="T9" i="19" l="1"/>
  <c r="S16" i="18"/>
  <c r="T16" i="18" s="1"/>
  <c r="S11" i="18"/>
  <c r="T11" i="18" s="1"/>
  <c r="S15" i="18"/>
  <c r="T15" i="18" s="1"/>
  <c r="S14" i="18"/>
  <c r="T14" i="18" s="1"/>
  <c r="S13" i="18"/>
  <c r="T13" i="18" s="1"/>
  <c r="S17" i="18"/>
  <c r="T17" i="18" s="1"/>
  <c r="S12" i="18"/>
  <c r="T12" i="18" s="1"/>
  <c r="T9" i="18" l="1"/>
  <c r="BA13" i="14" l="1"/>
  <c r="R13" i="14"/>
  <c r="Q13" i="14"/>
  <c r="BA12" i="14"/>
  <c r="AW12" i="14"/>
  <c r="Q12" i="14"/>
  <c r="P12" i="14"/>
  <c r="M12" i="14"/>
  <c r="G12" i="14"/>
  <c r="BA11" i="14"/>
  <c r="AW11" i="14"/>
  <c r="R11" i="14"/>
  <c r="Q11" i="14"/>
  <c r="S13" i="14" l="1"/>
  <c r="T13" i="14" s="1"/>
  <c r="S11" i="14"/>
  <c r="T11" i="14" s="1"/>
  <c r="S12" i="14"/>
  <c r="T12" i="14" s="1"/>
  <c r="AW14" i="15"/>
  <c r="AS14" i="15"/>
  <c r="Q14" i="15"/>
  <c r="S14" i="15" s="1"/>
  <c r="T14" i="15" s="1"/>
  <c r="BA13" i="15"/>
  <c r="AW13" i="15"/>
  <c r="AS13" i="15"/>
  <c r="Q13" i="15"/>
  <c r="BA12" i="15"/>
  <c r="AW12" i="15"/>
  <c r="Q12" i="15"/>
  <c r="M12" i="15"/>
  <c r="BA11" i="15"/>
  <c r="AW11" i="15"/>
  <c r="Q11" i="15"/>
  <c r="S13" i="15" l="1"/>
  <c r="T13" i="15" s="1"/>
  <c r="S12" i="15"/>
  <c r="T12" i="15" s="1"/>
  <c r="S11" i="15"/>
  <c r="T11" i="15" s="1"/>
  <c r="T9" i="14"/>
  <c r="BA12" i="13"/>
  <c r="AW12" i="13"/>
  <c r="AS12" i="13"/>
  <c r="BA11" i="13"/>
  <c r="AW11" i="13"/>
  <c r="AS11" i="13"/>
  <c r="S11" i="13"/>
  <c r="T11" i="13" s="1"/>
  <c r="P11" i="13"/>
  <c r="M11" i="13"/>
  <c r="J11" i="13"/>
  <c r="T9" i="13" l="1"/>
  <c r="T9" i="15"/>
  <c r="BA16" i="12"/>
  <c r="AW16" i="12"/>
  <c r="AS16" i="12"/>
  <c r="R16" i="12"/>
  <c r="Q16" i="12"/>
  <c r="BA15" i="12"/>
  <c r="AW15" i="12"/>
  <c r="AS15" i="12"/>
  <c r="R15" i="12"/>
  <c r="Q15" i="12"/>
  <c r="BA14" i="12"/>
  <c r="AW14" i="12"/>
  <c r="AS14" i="12"/>
  <c r="R14" i="12"/>
  <c r="Q14" i="12"/>
  <c r="BA13" i="12"/>
  <c r="AW13" i="12"/>
  <c r="AS13" i="12"/>
  <c r="Q13" i="12"/>
  <c r="S13" i="12" s="1"/>
  <c r="T13" i="12" s="1"/>
  <c r="BA12" i="12"/>
  <c r="AW12" i="12"/>
  <c r="AS12" i="12"/>
  <c r="Q12" i="12"/>
  <c r="P12" i="12"/>
  <c r="M12" i="12"/>
  <c r="BA11" i="12"/>
  <c r="AW11" i="12"/>
  <c r="AS11" i="12"/>
  <c r="R11" i="12"/>
  <c r="Q11" i="12"/>
  <c r="S14" i="12" l="1"/>
  <c r="T14" i="12" s="1"/>
  <c r="S16" i="12"/>
  <c r="T16" i="12" s="1"/>
  <c r="S15" i="12"/>
  <c r="T15" i="12" s="1"/>
  <c r="S11" i="12"/>
  <c r="T11" i="12" s="1"/>
  <c r="S12" i="12"/>
  <c r="T12" i="12" s="1"/>
  <c r="T9" i="12" l="1"/>
  <c r="BA11" i="11"/>
  <c r="R11" i="11"/>
  <c r="Q11" i="11"/>
  <c r="T11" i="11" l="1"/>
  <c r="T9" i="11" s="1"/>
  <c r="R11" i="10"/>
  <c r="Q11" i="10"/>
  <c r="S11" i="10" l="1"/>
  <c r="T11" i="10" s="1"/>
  <c r="T9" i="10" s="1"/>
  <c r="AW13" i="5" l="1"/>
  <c r="R13" i="5"/>
  <c r="Q13" i="5"/>
  <c r="BA12" i="5"/>
  <c r="AW12" i="5"/>
  <c r="Q12" i="5"/>
  <c r="P12" i="5"/>
  <c r="M12" i="5"/>
  <c r="J12" i="5"/>
  <c r="G12" i="5"/>
  <c r="BA11" i="5"/>
  <c r="AW11" i="5"/>
  <c r="R11" i="5"/>
  <c r="Q11" i="5"/>
  <c r="BA14" i="4"/>
  <c r="AW14" i="4"/>
  <c r="M14" i="4"/>
  <c r="BA13" i="4"/>
  <c r="AW13" i="4"/>
  <c r="R13" i="4"/>
  <c r="Q13" i="4"/>
  <c r="M13" i="4"/>
  <c r="BA12" i="4"/>
  <c r="AW12" i="4"/>
  <c r="Q12" i="4"/>
  <c r="P12" i="4"/>
  <c r="M12" i="4"/>
  <c r="BA11" i="4"/>
  <c r="AW11" i="4"/>
  <c r="Q11" i="4"/>
  <c r="S11" i="4" s="1"/>
  <c r="T11" i="4" s="1"/>
  <c r="S13" i="5" l="1"/>
  <c r="T13" i="5" s="1"/>
  <c r="S11" i="5"/>
  <c r="T11" i="5" s="1"/>
  <c r="S13" i="4"/>
  <c r="T13" i="4" s="1"/>
  <c r="S12" i="5"/>
  <c r="T12" i="5" s="1"/>
  <c r="S12" i="4"/>
  <c r="T12" i="4" s="1"/>
  <c r="T9" i="4" l="1"/>
  <c r="T9" i="5"/>
  <c r="R11" i="1"/>
  <c r="Q11" i="1"/>
  <c r="S11" i="1" l="1"/>
  <c r="T11" i="1" s="1"/>
  <c r="T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Olga Quintero</author>
    <author/>
  </authors>
  <commentList>
    <comment ref="B8" authorId="0" shapeId="0" xr:uid="{00000000-0006-0000-0000-000001000000}">
      <text>
        <r>
          <rPr>
            <sz val="9"/>
            <color indexed="81"/>
            <rFont val="Tahoma"/>
            <family val="2"/>
          </rPr>
          <t xml:space="preserve">Numerar cada meta
</t>
        </r>
      </text>
    </comment>
    <comment ref="C8" authorId="0" shapeId="0" xr:uid="{00000000-0006-0000-0000-000002000000}">
      <text>
        <r>
          <rPr>
            <sz val="9"/>
            <color indexed="81"/>
            <rFont val="Tahoma"/>
            <family val="2"/>
          </rPr>
          <t>Definir las metas a las que se compromete la dependencia para la vigencia</t>
        </r>
      </text>
    </comment>
    <comment ref="D8" authorId="0" shapeId="0" xr:uid="{00000000-0006-0000-0000-000003000000}">
      <text>
        <r>
          <rPr>
            <sz val="9"/>
            <color indexed="81"/>
            <rFont val="Tahoma"/>
            <family val="2"/>
          </rPr>
          <t xml:space="preserve">Peso de cada meta dentro del total de metas definidas, la suma de las mismas debe ser del 100%
</t>
        </r>
      </text>
    </comment>
    <comment ref="U8" authorId="1" shapeId="0" xr:uid="{00000000-0006-0000-0000-000004000000}">
      <text>
        <r>
          <rPr>
            <sz val="8"/>
            <color indexed="8"/>
            <rFont val="Tahoma"/>
            <family val="2"/>
          </rPr>
          <t xml:space="preserve">Designación que identifica el indicador respectivo. Ej. “Informe de seguimiento plan
de desarrollo”
</t>
        </r>
      </text>
    </comment>
    <comment ref="V8" authorId="1" shapeId="0" xr:uid="{00000000-0006-0000-0000-000005000000}">
      <text>
        <r>
          <rPr>
            <sz val="8"/>
            <color indexed="8"/>
            <rFont val="Tahoma"/>
            <family val="2"/>
          </rPr>
          <t xml:space="preserve">Constituye la razón de ser del indicador, establece el propósito o fin último de la
medición. La definición debe estar constituida por los siguientes elementos:
1)Qué se espera hacer
2)En donde se quiere hacer
3)Elementos de contexto o descriptivo
</t>
        </r>
      </text>
    </comment>
    <comment ref="W8" authorId="1" shapeId="0" xr:uid="{00000000-0006-0000-0000-000006000000}">
      <text>
        <r>
          <rPr>
            <sz val="8"/>
            <color indexed="8"/>
            <rFont val="Tahoma"/>
            <family val="2"/>
          </rPr>
          <t xml:space="preserve">Hace referencia al Objeto, la descripción de lo que se va a
medir. Ej. (Documentos, jornadas, pactos, planes, proyectos, seguimientos, informes,
talleres, usuarios etc.).
</t>
        </r>
      </text>
    </comment>
    <comment ref="Z8" authorId="1" shapeId="0" xr:uid="{00000000-0006-0000-0000-000007000000}">
      <text>
        <r>
          <rPr>
            <sz val="10"/>
            <rFont val="Arial"/>
            <family val="2"/>
          </rPr>
          <t xml:space="preserve">La naturaleza o tipo del indicador se establece de acuerdo con los
siguientes criterios: Logro de los resultados esperados (Eficacia), manejo de los recursos
disponibles (Eficiencia), impacto de la gestión adelantada (Efectividad), que se puede hacer
por proceso, por conjunto de procesos o en forma global para el sistema
</t>
        </r>
      </text>
    </comment>
    <comment ref="AA8" authorId="0" shapeId="0" xr:uid="{00000000-0006-0000-0000-000008000000}">
      <text>
        <r>
          <rPr>
            <b/>
            <sz val="9"/>
            <color indexed="81"/>
            <rFont val="Tahoma"/>
            <family val="2"/>
          </rPr>
          <t>Olga Quintero:</t>
        </r>
        <r>
          <rPr>
            <sz val="9"/>
            <color indexed="81"/>
            <rFont val="Tahoma"/>
            <family val="2"/>
          </rPr>
          <t xml:space="preserve">
Donde se van a obtener los datos para el indicador  planteado
</t>
        </r>
      </text>
    </comment>
    <comment ref="AB8" authorId="1" shapeId="0" xr:uid="{00000000-0006-0000-0000-000009000000}">
      <text>
        <r>
          <rPr>
            <sz val="10"/>
            <rFont val="Arial"/>
            <family val="2"/>
          </rPr>
          <t xml:space="preserve">Es la frecuencia con la cual se recogen los datos para alimentar el
indicador
</t>
        </r>
      </text>
    </comment>
    <comment ref="AC8" authorId="1" shapeId="0" xr:uid="{00000000-0006-0000-0000-00000A000000}">
      <text>
        <r>
          <rPr>
            <sz val="10"/>
            <rFont val="Arial"/>
            <family val="2"/>
          </rPr>
          <t xml:space="preserve">Calificación otorgada de acuerdo con las facilidades que se tengan
para tener la información
</t>
        </r>
      </text>
    </comment>
    <comment ref="AG8" authorId="1" shapeId="0" xr:uid="{00000000-0006-0000-0000-00000B000000}">
      <text>
        <r>
          <rPr>
            <sz val="10"/>
            <rFont val="Arial"/>
            <family val="2"/>
          </rPr>
          <t xml:space="preserve">Este campo el sistema lo trae automáticamente a gestión
</t>
        </r>
      </text>
    </comment>
    <comment ref="AH8" authorId="1" shapeId="0" xr:uid="{00000000-0006-0000-0000-00000C000000}">
      <text>
        <r>
          <rPr>
            <sz val="10"/>
            <rFont val="Arial"/>
            <family val="2"/>
          </rPr>
          <t xml:space="preserve">Con que objetivos, procesos, proyectos o planes esta asociado el indicador, </t>
        </r>
        <r>
          <rPr>
            <b/>
            <sz val="10"/>
            <rFont val="Arial"/>
            <family val="2"/>
          </rPr>
          <t>ELIJA LOS QUE CREA NECESARIOS</t>
        </r>
      </text>
    </comment>
    <comment ref="AK8" authorId="1" shapeId="0" xr:uid="{00000000-0006-0000-0000-00000D000000}">
      <text>
        <r>
          <rPr>
            <sz val="10"/>
            <rFont val="Arial"/>
            <family val="2"/>
          </rPr>
          <t>Relacione toda la normatividad asociada  a la meta, seleccione los necesarios</t>
        </r>
      </text>
    </comment>
    <comment ref="AL8" authorId="1" shapeId="0" xr:uid="{00000000-0006-0000-0000-00000E000000}">
      <text>
        <r>
          <rPr>
            <sz val="10"/>
            <rFont val="Arial"/>
            <family val="2"/>
          </rPr>
          <t xml:space="preserve">En este campo se puede complementar de donde sale la fuente de datos,
quienes y que entidades participan con el aporte de la información para el cumplimiento del
indicador, como se tiene previsto el cumplimiento de la meta.
</t>
        </r>
      </text>
    </comment>
    <comment ref="AM8" authorId="1" shapeId="0" xr:uid="{00000000-0006-0000-0000-00000F000000}">
      <text>
        <r>
          <rPr>
            <sz val="10"/>
            <rFont val="Arial"/>
            <family val="2"/>
          </rPr>
          <t>Responsables de la tarea del indicador</t>
        </r>
      </text>
    </comment>
    <comment ref="AN8" authorId="1" shapeId="0" xr:uid="{00000000-0006-0000-0000-000010000000}">
      <text>
        <r>
          <rPr>
            <sz val="10"/>
            <rFont val="Arial"/>
            <family val="2"/>
          </rPr>
          <t>Soportes fisicos y/o digitales,
 que permiten dar cuenta de los logros y resultados de la meta</t>
        </r>
      </text>
    </comment>
    <comment ref="AD9" authorId="1" shapeId="0" xr:uid="{00000000-0006-0000-0000-000011000000}">
      <text>
        <r>
          <rPr>
            <sz val="10"/>
            <rFont val="Arial"/>
            <family val="2"/>
          </rPr>
          <t xml:space="preserve">Es el dato referencia para la comparación. En el caso de que no exista, se
escribirá no aplica (N.A)
</t>
        </r>
      </text>
    </comment>
    <comment ref="AE9" authorId="1" shapeId="0" xr:uid="{00000000-0006-0000-0000-000012000000}">
      <text>
        <r>
          <rPr>
            <sz val="10"/>
            <rFont val="Arial"/>
            <family val="2"/>
          </rPr>
          <t>Año vigencia del indicador</t>
        </r>
      </text>
    </comment>
    <comment ref="AF9" authorId="1" shapeId="0" xr:uid="{00000000-0006-0000-0000-000013000000}">
      <text>
        <r>
          <rPr>
            <sz val="10"/>
            <rFont val="Arial"/>
            <family val="2"/>
          </rPr>
          <t>Corresponde al periodo del cual se ha tomando la línea base para el
Indicador</t>
        </r>
      </text>
    </comment>
    <comment ref="AH9" authorId="1" shapeId="0" xr:uid="{00000000-0006-0000-0000-000014000000}">
      <text>
        <r>
          <rPr>
            <sz val="10"/>
            <rFont val="Arial"/>
            <family val="2"/>
          </rPr>
          <t>Que objetivo estratégico cumple</t>
        </r>
      </text>
    </comment>
    <comment ref="AI9" authorId="1" shapeId="0" xr:uid="{00000000-0006-0000-0000-000015000000}">
      <text>
        <r>
          <rPr>
            <sz val="10"/>
            <rFont val="Arial"/>
            <family val="2"/>
          </rPr>
          <t>Si hace parte de PMR</t>
        </r>
      </text>
    </comment>
    <comment ref="AJ9" authorId="1" shapeId="0" xr:uid="{00000000-0006-0000-0000-000016000000}">
      <text>
        <r>
          <rPr>
            <sz val="10"/>
            <rFont val="Arial"/>
            <family val="2"/>
          </rPr>
          <t xml:space="preserve">Colocar número de un proyecto si hace parte de </t>
        </r>
      </text>
    </comment>
    <comment ref="AQ9" authorId="0" shapeId="0" xr:uid="{00000000-0006-0000-0000-000017000000}">
      <text>
        <r>
          <rPr>
            <sz val="9"/>
            <color indexed="81"/>
            <rFont val="Tahoma"/>
            <family val="2"/>
          </rPr>
          <t xml:space="preserve">Avance de la meta en el periodo, retrasos y soluciones, avances y logros presentados, así como los beneficios y la población beneficiada/grupo etareo producto de la ejecución de la meta
</t>
        </r>
      </text>
    </comment>
    <comment ref="AR9" authorId="0" shapeId="0" xr:uid="{00000000-0006-0000-0000-000018000000}">
      <text>
        <r>
          <rPr>
            <sz val="9"/>
            <color indexed="81"/>
            <rFont val="Tahoma"/>
            <family val="2"/>
          </rPr>
          <t xml:space="preserve">Soportes fisicos y/o digitales,
 que permiten dar cuenta de los logros y resultados de la meta
</t>
        </r>
      </text>
    </comment>
    <comment ref="AU9" authorId="0" shapeId="0" xr:uid="{00000000-0006-0000-0000-000019000000}">
      <text>
        <r>
          <rPr>
            <sz val="9"/>
            <color indexed="81"/>
            <rFont val="Tahoma"/>
            <family val="2"/>
          </rPr>
          <t xml:space="preserve">Avance de la meta en el periodo, retrasos y soluciones, avances y logros presentados, así como los beneficios y la población beneficiada/grupo etareo producto de la ejecución de la meta
</t>
        </r>
      </text>
    </comment>
    <comment ref="AV9" authorId="0" shapeId="0" xr:uid="{00000000-0006-0000-0000-00001A000000}">
      <text>
        <r>
          <rPr>
            <sz val="9"/>
            <color indexed="81"/>
            <rFont val="Tahoma"/>
            <family val="2"/>
          </rPr>
          <t xml:space="preserve">Soportes fisicos y/o digitales,
 que permiten dar cuenta de los logros y resultados de la meta
</t>
        </r>
      </text>
    </comment>
    <comment ref="AY9" authorId="0" shapeId="0" xr:uid="{00000000-0006-0000-0000-00001B000000}">
      <text>
        <r>
          <rPr>
            <sz val="9"/>
            <color indexed="81"/>
            <rFont val="Tahoma"/>
            <family val="2"/>
          </rPr>
          <t xml:space="preserve">Avance de la meta en el periodo, retrasos y soluciones, avances y logros presentados, así como los beneficios y la población beneficiada/grupo etareo producto de la ejecución de la meta
</t>
        </r>
      </text>
    </comment>
    <comment ref="AZ9" authorId="0" shapeId="0" xr:uid="{00000000-0006-0000-0000-00001C000000}">
      <text>
        <r>
          <rPr>
            <sz val="9"/>
            <color indexed="81"/>
            <rFont val="Tahoma"/>
            <family val="2"/>
          </rPr>
          <t xml:space="preserve">Soportes fisicos y/o digitales,
 que permiten dar cuenta de los logros y resultados de la meta
</t>
        </r>
      </text>
    </comment>
    <comment ref="BC9" authorId="0" shapeId="0" xr:uid="{00000000-0006-0000-0000-00001D000000}">
      <text>
        <r>
          <rPr>
            <sz val="9"/>
            <color indexed="81"/>
            <rFont val="Tahoma"/>
            <family val="2"/>
          </rPr>
          <t xml:space="preserve">Avance de la meta en el periodo, retrasos y soluciones, avances y logros presentados, así como los beneficios y la población beneficiada/grupo etareo producto de la ejecución de la meta
</t>
        </r>
      </text>
    </comment>
    <comment ref="BD9" authorId="0" shapeId="0" xr:uid="{00000000-0006-0000-0000-00001E000000}">
      <text>
        <r>
          <rPr>
            <sz val="9"/>
            <color indexed="81"/>
            <rFont val="Tahoma"/>
            <family val="2"/>
          </rPr>
          <t xml:space="preserve">Soportes fisicos y/o digitales,
 que permiten dar cuenta de los logros y resultados de la meta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Olga Quintero</author>
    <author/>
  </authors>
  <commentList>
    <comment ref="B8" authorId="0" shapeId="0" xr:uid="{00000000-0006-0000-0D00-000001000000}">
      <text>
        <r>
          <rPr>
            <sz val="9"/>
            <color indexed="81"/>
            <rFont val="Tahoma"/>
            <family val="2"/>
          </rPr>
          <t xml:space="preserve">Numerar cada meta
</t>
        </r>
      </text>
    </comment>
    <comment ref="C8" authorId="0" shapeId="0" xr:uid="{00000000-0006-0000-0D00-000002000000}">
      <text>
        <r>
          <rPr>
            <sz val="9"/>
            <color indexed="81"/>
            <rFont val="Tahoma"/>
            <family val="2"/>
          </rPr>
          <t>Definir las metas a las que se compromete la dependencia para la vigencia</t>
        </r>
      </text>
    </comment>
    <comment ref="D8" authorId="0" shapeId="0" xr:uid="{00000000-0006-0000-0D00-000003000000}">
      <text>
        <r>
          <rPr>
            <sz val="9"/>
            <color indexed="81"/>
            <rFont val="Tahoma"/>
            <family val="2"/>
          </rPr>
          <t xml:space="preserve">Peso de cada meta dentro del total de metas definidas, la suma de las mismas debe ser del 100%
</t>
        </r>
      </text>
    </comment>
    <comment ref="U8" authorId="1" shapeId="0" xr:uid="{00000000-0006-0000-0D00-000004000000}">
      <text>
        <r>
          <rPr>
            <sz val="8"/>
            <color indexed="8"/>
            <rFont val="Tahoma"/>
            <family val="2"/>
          </rPr>
          <t xml:space="preserve">Designación que identifica el indicador respectivo. Ej. “Informe de seguimiento plan
de desarrollo”
</t>
        </r>
      </text>
    </comment>
    <comment ref="V8" authorId="1" shapeId="0" xr:uid="{00000000-0006-0000-0D00-000005000000}">
      <text>
        <r>
          <rPr>
            <sz val="8"/>
            <color indexed="8"/>
            <rFont val="Tahoma"/>
            <family val="2"/>
          </rPr>
          <t xml:space="preserve">Constituye la razón de ser del indicador, establece el propósito o fin último de la
medición. La definición debe estar constituida por los siguientes elementos:
1)Qué se espera hacer
2)En donde se quiere hacer
3)Elementos de contexto o descriptivo
</t>
        </r>
      </text>
    </comment>
    <comment ref="W8" authorId="1" shapeId="0" xr:uid="{00000000-0006-0000-0D00-000006000000}">
      <text>
        <r>
          <rPr>
            <sz val="8"/>
            <color indexed="8"/>
            <rFont val="Tahoma"/>
            <family val="2"/>
          </rPr>
          <t xml:space="preserve">Hace referencia al Objeto, la descripción de lo que se va a
medir. Ej. (Documentos, jornadas, pactos, planes, proyectos, seguimientos, informes,
talleres, usuarios etc.).
</t>
        </r>
      </text>
    </comment>
    <comment ref="Z8" authorId="1" shapeId="0" xr:uid="{00000000-0006-0000-0D00-000007000000}">
      <text>
        <r>
          <rPr>
            <sz val="10"/>
            <rFont val="Arial"/>
            <family val="2"/>
          </rPr>
          <t xml:space="preserve">La naturaleza o tipo del indicador se establece de acuerdo con los
siguientes criterios: Logro de los resultados esperados (Eficacia), manejo de los recursos
disponibles (Eficiencia), impacto de la gestión adelantada (Efectividad), que se puede hacer
por proceso, por conjunto de procesos o en forma global para el sistema
</t>
        </r>
      </text>
    </comment>
    <comment ref="AA8" authorId="0" shapeId="0" xr:uid="{00000000-0006-0000-0D00-000008000000}">
      <text>
        <r>
          <rPr>
            <b/>
            <sz val="9"/>
            <color indexed="81"/>
            <rFont val="Tahoma"/>
            <family val="2"/>
          </rPr>
          <t>Olga Quintero:</t>
        </r>
        <r>
          <rPr>
            <sz val="9"/>
            <color indexed="81"/>
            <rFont val="Tahoma"/>
            <family val="2"/>
          </rPr>
          <t xml:space="preserve">
Donde se van a obtener los datos para el indicador  planteado
</t>
        </r>
      </text>
    </comment>
    <comment ref="AB8" authorId="1" shapeId="0" xr:uid="{00000000-0006-0000-0D00-000009000000}">
      <text>
        <r>
          <rPr>
            <sz val="10"/>
            <rFont val="Arial"/>
            <family val="2"/>
          </rPr>
          <t xml:space="preserve">Es la frecuencia con la cual se recogen los datos para alimentar el
indicador
</t>
        </r>
      </text>
    </comment>
    <comment ref="AC8" authorId="1" shapeId="0" xr:uid="{00000000-0006-0000-0D00-00000A000000}">
      <text>
        <r>
          <rPr>
            <sz val="10"/>
            <rFont val="Arial"/>
            <family val="2"/>
          </rPr>
          <t xml:space="preserve">Calificación otorgada de acuerdo con las facilidades que se tengan
para tener la información
</t>
        </r>
      </text>
    </comment>
    <comment ref="AG8" authorId="1" shapeId="0" xr:uid="{00000000-0006-0000-0D00-00000B000000}">
      <text>
        <r>
          <rPr>
            <sz val="10"/>
            <rFont val="Arial"/>
            <family val="2"/>
          </rPr>
          <t xml:space="preserve">Este campo el sistema lo trae automáticamente a gestión
</t>
        </r>
      </text>
    </comment>
    <comment ref="AH8" authorId="1" shapeId="0" xr:uid="{00000000-0006-0000-0D00-00000C000000}">
      <text>
        <r>
          <rPr>
            <sz val="10"/>
            <rFont val="Arial"/>
            <family val="2"/>
          </rPr>
          <t xml:space="preserve">Con que objetivos, procesos, proyectos o planes esta asociado el indicador, </t>
        </r>
        <r>
          <rPr>
            <b/>
            <sz val="10"/>
            <rFont val="Arial"/>
            <family val="2"/>
          </rPr>
          <t>ELIJA LOS QUE CREA NECESARIOS</t>
        </r>
      </text>
    </comment>
    <comment ref="AK8" authorId="1" shapeId="0" xr:uid="{00000000-0006-0000-0D00-00000D000000}">
      <text>
        <r>
          <rPr>
            <sz val="10"/>
            <rFont val="Arial"/>
            <family val="2"/>
          </rPr>
          <t>Relacione toda la normatividad asociada  a la meta, seleccione los necesarios</t>
        </r>
      </text>
    </comment>
    <comment ref="AL8" authorId="1" shapeId="0" xr:uid="{00000000-0006-0000-0D00-00000E000000}">
      <text>
        <r>
          <rPr>
            <sz val="10"/>
            <rFont val="Arial"/>
            <family val="2"/>
          </rPr>
          <t xml:space="preserve">En este campo se puede complementar de donde sale la fuente de datos,
quienes y que entidades participan con el aporte de la información para el cumplimiento del
indicador, como se tiene previsto el cumplimiento de la meta.
</t>
        </r>
      </text>
    </comment>
    <comment ref="AM8" authorId="1" shapeId="0" xr:uid="{00000000-0006-0000-0D00-00000F000000}">
      <text>
        <r>
          <rPr>
            <sz val="10"/>
            <rFont val="Arial"/>
            <family val="2"/>
          </rPr>
          <t>Responsables de la tarea del indicador</t>
        </r>
      </text>
    </comment>
    <comment ref="AN8" authorId="1" shapeId="0" xr:uid="{00000000-0006-0000-0D00-000010000000}">
      <text>
        <r>
          <rPr>
            <sz val="10"/>
            <rFont val="Arial"/>
            <family val="2"/>
          </rPr>
          <t>Soportes fisicos y/o digitales,
 que permiten dar cuenta de los logros y resultados de la meta</t>
        </r>
      </text>
    </comment>
    <comment ref="AD9" authorId="1" shapeId="0" xr:uid="{00000000-0006-0000-0D00-000011000000}">
      <text>
        <r>
          <rPr>
            <sz val="10"/>
            <rFont val="Arial"/>
            <family val="2"/>
          </rPr>
          <t xml:space="preserve">Es el dato referencia para la comparación. En el caso de que no exista, se
escribirá no aplica (N.A)
</t>
        </r>
      </text>
    </comment>
    <comment ref="AE9" authorId="1" shapeId="0" xr:uid="{00000000-0006-0000-0D00-000012000000}">
      <text>
        <r>
          <rPr>
            <sz val="10"/>
            <rFont val="Arial"/>
            <family val="2"/>
          </rPr>
          <t>Año vigencia del indicador</t>
        </r>
      </text>
    </comment>
    <comment ref="AF9" authorId="1" shapeId="0" xr:uid="{00000000-0006-0000-0D00-000013000000}">
      <text>
        <r>
          <rPr>
            <sz val="10"/>
            <rFont val="Arial"/>
            <family val="2"/>
          </rPr>
          <t>Corresponde al periodo del cual se ha tomando la línea base para el
Indicador</t>
        </r>
      </text>
    </comment>
    <comment ref="AH9" authorId="1" shapeId="0" xr:uid="{00000000-0006-0000-0D00-000014000000}">
      <text>
        <r>
          <rPr>
            <sz val="10"/>
            <rFont val="Arial"/>
            <family val="2"/>
          </rPr>
          <t>Que objetivo estratégico cumple</t>
        </r>
      </text>
    </comment>
    <comment ref="AI9" authorId="1" shapeId="0" xr:uid="{00000000-0006-0000-0D00-000015000000}">
      <text>
        <r>
          <rPr>
            <sz val="10"/>
            <rFont val="Arial"/>
            <family val="2"/>
          </rPr>
          <t>Si hace parte de PMR</t>
        </r>
      </text>
    </comment>
    <comment ref="AJ9" authorId="1" shapeId="0" xr:uid="{00000000-0006-0000-0D00-000016000000}">
      <text>
        <r>
          <rPr>
            <sz val="10"/>
            <rFont val="Arial"/>
            <family val="2"/>
          </rPr>
          <t xml:space="preserve">Colocar número de un proyecto si hace parte de </t>
        </r>
      </text>
    </comment>
    <comment ref="AQ9" authorId="0" shapeId="0" xr:uid="{00000000-0006-0000-0D00-000017000000}">
      <text>
        <r>
          <rPr>
            <sz val="9"/>
            <color indexed="81"/>
            <rFont val="Tahoma"/>
            <family val="2"/>
          </rPr>
          <t xml:space="preserve">Avance de la meta en el periodo, retrasos y soluciones, avances y logros presentados, así como los beneficios y la población beneficiada/grupo etareo producto de la ejecución de la meta
</t>
        </r>
      </text>
    </comment>
    <comment ref="AR9" authorId="0" shapeId="0" xr:uid="{00000000-0006-0000-0D00-000018000000}">
      <text>
        <r>
          <rPr>
            <sz val="9"/>
            <color indexed="81"/>
            <rFont val="Tahoma"/>
            <family val="2"/>
          </rPr>
          <t xml:space="preserve">Soportes fisicos y/o digitales,
 que permiten dar cuenta de los logros y resultados de la meta
</t>
        </r>
      </text>
    </comment>
    <comment ref="AU9" authorId="0" shapeId="0" xr:uid="{00000000-0006-0000-0D00-000019000000}">
      <text>
        <r>
          <rPr>
            <sz val="9"/>
            <color indexed="81"/>
            <rFont val="Tahoma"/>
            <family val="2"/>
          </rPr>
          <t xml:space="preserve">Avance de la meta en el periodo, retrasos y soluciones, avances y logros presentados, así como los beneficios y la población beneficiada/grupo etareo producto de la ejecución de la meta
</t>
        </r>
      </text>
    </comment>
    <comment ref="AV9" authorId="0" shapeId="0" xr:uid="{00000000-0006-0000-0D00-00001A000000}">
      <text>
        <r>
          <rPr>
            <sz val="9"/>
            <color indexed="81"/>
            <rFont val="Tahoma"/>
            <family val="2"/>
          </rPr>
          <t xml:space="preserve">Soportes fisicos y/o digitales,
 que permiten dar cuenta de los logros y resultados de la meta
</t>
        </r>
      </text>
    </comment>
    <comment ref="AY9" authorId="0" shapeId="0" xr:uid="{00000000-0006-0000-0D00-00001B000000}">
      <text>
        <r>
          <rPr>
            <sz val="9"/>
            <color indexed="81"/>
            <rFont val="Tahoma"/>
            <family val="2"/>
          </rPr>
          <t xml:space="preserve">Avance de la meta en el periodo, retrasos y soluciones, avances y logros presentados, así como los beneficios y la población beneficiada/grupo etareo producto de la ejecución de la meta
</t>
        </r>
      </text>
    </comment>
    <comment ref="AZ9" authorId="0" shapeId="0" xr:uid="{00000000-0006-0000-0D00-00001C000000}">
      <text>
        <r>
          <rPr>
            <sz val="9"/>
            <color indexed="81"/>
            <rFont val="Tahoma"/>
            <family val="2"/>
          </rPr>
          <t xml:space="preserve">Soportes fisicos y/o digitales,
 que permiten dar cuenta de los logros y resultados de la meta
</t>
        </r>
      </text>
    </comment>
    <comment ref="BC9" authorId="0" shapeId="0" xr:uid="{00000000-0006-0000-0D00-00001D000000}">
      <text>
        <r>
          <rPr>
            <sz val="9"/>
            <color indexed="81"/>
            <rFont val="Tahoma"/>
            <family val="2"/>
          </rPr>
          <t xml:space="preserve">Avance de la meta en el periodo, retrasos y soluciones, avances y logros presentados, así como los beneficios y la población beneficiada/grupo etareo producto de la ejecución de la meta
</t>
        </r>
      </text>
    </comment>
    <comment ref="BD9" authorId="0" shapeId="0" xr:uid="{00000000-0006-0000-0D00-00001E000000}">
      <text>
        <r>
          <rPr>
            <sz val="9"/>
            <color indexed="81"/>
            <rFont val="Tahoma"/>
            <family val="2"/>
          </rPr>
          <t xml:space="preserve">Soportes fisicos y/o digitales,
 que permiten dar cuenta de los logros y resultados de la meta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Olga Quintero</author>
    <author/>
  </authors>
  <commentList>
    <comment ref="B8" authorId="0" shapeId="0" xr:uid="{00000000-0006-0000-0E00-000001000000}">
      <text>
        <r>
          <rPr>
            <sz val="9"/>
            <color indexed="81"/>
            <rFont val="Tahoma"/>
            <family val="2"/>
          </rPr>
          <t xml:space="preserve">Numerar cada meta
</t>
        </r>
      </text>
    </comment>
    <comment ref="C8" authorId="0" shapeId="0" xr:uid="{00000000-0006-0000-0E00-000002000000}">
      <text>
        <r>
          <rPr>
            <sz val="9"/>
            <color indexed="81"/>
            <rFont val="Tahoma"/>
            <family val="2"/>
          </rPr>
          <t>Definir las metas a las que se compromete la dependencia para la vigencia</t>
        </r>
      </text>
    </comment>
    <comment ref="D8" authorId="0" shapeId="0" xr:uid="{00000000-0006-0000-0E00-000003000000}">
      <text>
        <r>
          <rPr>
            <sz val="9"/>
            <color indexed="81"/>
            <rFont val="Tahoma"/>
            <family val="2"/>
          </rPr>
          <t xml:space="preserve">Peso de cada meta dentro del total de metas definidas, la suma de las mismas debe ser del 100%
</t>
        </r>
      </text>
    </comment>
    <comment ref="U8" authorId="1" shapeId="0" xr:uid="{00000000-0006-0000-0E00-000004000000}">
      <text>
        <r>
          <rPr>
            <sz val="8"/>
            <color indexed="8"/>
            <rFont val="Tahoma"/>
            <family val="2"/>
          </rPr>
          <t xml:space="preserve">Designación que identifica el indicador respectivo. Ej. “Informe de seguimiento plan
de desarrollo”
</t>
        </r>
      </text>
    </comment>
    <comment ref="V8" authorId="1" shapeId="0" xr:uid="{00000000-0006-0000-0E00-000005000000}">
      <text>
        <r>
          <rPr>
            <sz val="8"/>
            <color indexed="8"/>
            <rFont val="Tahoma"/>
            <family val="2"/>
          </rPr>
          <t xml:space="preserve">Constituye la razón de ser del indicador, establece el propósito o fin último de la
medición. La definición debe estar constituida por los siguientes elementos:
1)Qué se espera hacer
2)En donde se quiere hacer
3)Elementos de contexto o descriptivo
</t>
        </r>
      </text>
    </comment>
    <comment ref="W8" authorId="1" shapeId="0" xr:uid="{00000000-0006-0000-0E00-000006000000}">
      <text>
        <r>
          <rPr>
            <sz val="8"/>
            <color indexed="8"/>
            <rFont val="Tahoma"/>
            <family val="2"/>
          </rPr>
          <t xml:space="preserve">Hace referencia al Objeto, la descripción de lo que se va a
medir. Ej. (Documentos, jornadas, pactos, planes, proyectos, seguimientos, informes,
talleres, usuarios etc.).
</t>
        </r>
      </text>
    </comment>
    <comment ref="Z8" authorId="1" shapeId="0" xr:uid="{00000000-0006-0000-0E00-000007000000}">
      <text>
        <r>
          <rPr>
            <sz val="10"/>
            <rFont val="Arial"/>
            <family val="2"/>
          </rPr>
          <t xml:space="preserve">La naturaleza o tipo del indicador se establece de acuerdo con los
siguientes criterios: Logro de los resultados esperados (Eficacia), manejo de los recursos
disponibles (Eficiencia), impacto de la gestión adelantada (Efectividad), que se puede hacer
por proceso, por conjunto de procesos o en forma global para el sistema
</t>
        </r>
      </text>
    </comment>
    <comment ref="AA8" authorId="0" shapeId="0" xr:uid="{00000000-0006-0000-0E00-000008000000}">
      <text>
        <r>
          <rPr>
            <b/>
            <sz val="9"/>
            <color indexed="81"/>
            <rFont val="Tahoma"/>
            <family val="2"/>
          </rPr>
          <t>Olga Quintero:</t>
        </r>
        <r>
          <rPr>
            <sz val="9"/>
            <color indexed="81"/>
            <rFont val="Tahoma"/>
            <family val="2"/>
          </rPr>
          <t xml:space="preserve">
Donde se van a obtener los datos para el indicador  planteado
</t>
        </r>
      </text>
    </comment>
    <comment ref="AB8" authorId="1" shapeId="0" xr:uid="{00000000-0006-0000-0E00-000009000000}">
      <text>
        <r>
          <rPr>
            <sz val="10"/>
            <rFont val="Arial"/>
            <family val="2"/>
          </rPr>
          <t xml:space="preserve">Es la frecuencia con la cual se recogen los datos para alimentar el
indicador
</t>
        </r>
      </text>
    </comment>
    <comment ref="AC8" authorId="1" shapeId="0" xr:uid="{00000000-0006-0000-0E00-00000A000000}">
      <text>
        <r>
          <rPr>
            <sz val="10"/>
            <rFont val="Arial"/>
            <family val="2"/>
          </rPr>
          <t xml:space="preserve">Calificación otorgada de acuerdo con las facilidades que se tengan
para tener la información
</t>
        </r>
      </text>
    </comment>
    <comment ref="AG8" authorId="1" shapeId="0" xr:uid="{00000000-0006-0000-0E00-00000B000000}">
      <text>
        <r>
          <rPr>
            <sz val="10"/>
            <rFont val="Arial"/>
            <family val="2"/>
          </rPr>
          <t xml:space="preserve">Este campo el sistema lo trae automáticamente a gestión
</t>
        </r>
      </text>
    </comment>
    <comment ref="AH8" authorId="1" shapeId="0" xr:uid="{00000000-0006-0000-0E00-00000C000000}">
      <text>
        <r>
          <rPr>
            <sz val="10"/>
            <rFont val="Arial"/>
            <family val="2"/>
          </rPr>
          <t xml:space="preserve">Con que objetivos, procesos, proyectos o planes esta asociado el indicador, </t>
        </r>
        <r>
          <rPr>
            <b/>
            <sz val="10"/>
            <rFont val="Arial"/>
            <family val="2"/>
          </rPr>
          <t>ELIJA LOS QUE CREA NECESARIOS</t>
        </r>
      </text>
    </comment>
    <comment ref="AK8" authorId="1" shapeId="0" xr:uid="{00000000-0006-0000-0E00-00000D000000}">
      <text>
        <r>
          <rPr>
            <sz val="10"/>
            <rFont val="Arial"/>
            <family val="2"/>
          </rPr>
          <t>Relacione toda la normatividad asociada  a la meta, seleccione los necesarios</t>
        </r>
      </text>
    </comment>
    <comment ref="AL8" authorId="1" shapeId="0" xr:uid="{00000000-0006-0000-0E00-00000E000000}">
      <text>
        <r>
          <rPr>
            <sz val="10"/>
            <rFont val="Arial"/>
            <family val="2"/>
          </rPr>
          <t xml:space="preserve">En este campo se puede complementar de donde sale la fuente de datos,
quienes y que entidades participan con el aporte de la información para el cumplimiento del
indicador, como se tiene previsto el cumplimiento de la meta.
</t>
        </r>
      </text>
    </comment>
    <comment ref="AM8" authorId="1" shapeId="0" xr:uid="{00000000-0006-0000-0E00-00000F000000}">
      <text>
        <r>
          <rPr>
            <sz val="10"/>
            <rFont val="Arial"/>
            <family val="2"/>
          </rPr>
          <t>Responsables de la tarea del indicador</t>
        </r>
      </text>
    </comment>
    <comment ref="AN8" authorId="1" shapeId="0" xr:uid="{00000000-0006-0000-0E00-000010000000}">
      <text>
        <r>
          <rPr>
            <sz val="10"/>
            <rFont val="Arial"/>
            <family val="2"/>
          </rPr>
          <t>Soportes fisicos y/o digitales,
 que permiten dar cuenta de los logros y resultados de la meta</t>
        </r>
      </text>
    </comment>
    <comment ref="AD9" authorId="1" shapeId="0" xr:uid="{00000000-0006-0000-0E00-000011000000}">
      <text>
        <r>
          <rPr>
            <sz val="10"/>
            <rFont val="Arial"/>
            <family val="2"/>
          </rPr>
          <t xml:space="preserve">Es el dato referencia para la comparación. En el caso de que no exista, se
escribirá no aplica (N.A)
</t>
        </r>
      </text>
    </comment>
    <comment ref="AE9" authorId="1" shapeId="0" xr:uid="{00000000-0006-0000-0E00-000012000000}">
      <text>
        <r>
          <rPr>
            <sz val="10"/>
            <rFont val="Arial"/>
            <family val="2"/>
          </rPr>
          <t>Año vigencia del indicador</t>
        </r>
      </text>
    </comment>
    <comment ref="AF9" authorId="1" shapeId="0" xr:uid="{00000000-0006-0000-0E00-000013000000}">
      <text>
        <r>
          <rPr>
            <sz val="10"/>
            <rFont val="Arial"/>
            <family val="2"/>
          </rPr>
          <t>Corresponde al periodo del cual se ha tomando la línea base para el
Indicador</t>
        </r>
      </text>
    </comment>
    <comment ref="AH9" authorId="1" shapeId="0" xr:uid="{00000000-0006-0000-0E00-000014000000}">
      <text>
        <r>
          <rPr>
            <sz val="10"/>
            <rFont val="Arial"/>
            <family val="2"/>
          </rPr>
          <t>Que objetivo estratégico cumple</t>
        </r>
      </text>
    </comment>
    <comment ref="AI9" authorId="1" shapeId="0" xr:uid="{00000000-0006-0000-0E00-000015000000}">
      <text>
        <r>
          <rPr>
            <sz val="10"/>
            <rFont val="Arial"/>
            <family val="2"/>
          </rPr>
          <t>Si hace parte de PMR</t>
        </r>
      </text>
    </comment>
    <comment ref="AJ9" authorId="1" shapeId="0" xr:uid="{00000000-0006-0000-0E00-000016000000}">
      <text>
        <r>
          <rPr>
            <sz val="10"/>
            <rFont val="Arial"/>
            <family val="2"/>
          </rPr>
          <t xml:space="preserve">Colocar número de un proyecto si hace parte de </t>
        </r>
      </text>
    </comment>
    <comment ref="AQ9" authorId="0" shapeId="0" xr:uid="{00000000-0006-0000-0E00-000017000000}">
      <text>
        <r>
          <rPr>
            <sz val="9"/>
            <color indexed="81"/>
            <rFont val="Tahoma"/>
            <family val="2"/>
          </rPr>
          <t xml:space="preserve">Avance de la meta en el periodo, retrasos y soluciones, avances y logros presentados, así como los beneficios y la población beneficiada/grupo etareo producto de la ejecución de la meta
</t>
        </r>
      </text>
    </comment>
    <comment ref="AR9" authorId="0" shapeId="0" xr:uid="{00000000-0006-0000-0E00-000018000000}">
      <text>
        <r>
          <rPr>
            <sz val="9"/>
            <color indexed="81"/>
            <rFont val="Tahoma"/>
            <family val="2"/>
          </rPr>
          <t xml:space="preserve">Soportes fisicos y/o digitales,
 que permiten dar cuenta de los logros y resultados de la meta
</t>
        </r>
      </text>
    </comment>
    <comment ref="AU9" authorId="0" shapeId="0" xr:uid="{00000000-0006-0000-0E00-000019000000}">
      <text>
        <r>
          <rPr>
            <sz val="9"/>
            <color indexed="81"/>
            <rFont val="Tahoma"/>
            <family val="2"/>
          </rPr>
          <t xml:space="preserve">Avance de la meta en el periodo, retrasos y soluciones, avances y logros presentados, así como los beneficios y la población beneficiada/grupo etareo producto de la ejecución de la meta
</t>
        </r>
      </text>
    </comment>
    <comment ref="AV9" authorId="0" shapeId="0" xr:uid="{00000000-0006-0000-0E00-00001A000000}">
      <text>
        <r>
          <rPr>
            <sz val="9"/>
            <color indexed="81"/>
            <rFont val="Tahoma"/>
            <family val="2"/>
          </rPr>
          <t xml:space="preserve">Soportes fisicos y/o digitales,
 que permiten dar cuenta de los logros y resultados de la meta
</t>
        </r>
      </text>
    </comment>
    <comment ref="AY9" authorId="0" shapeId="0" xr:uid="{00000000-0006-0000-0E00-00001B000000}">
      <text>
        <r>
          <rPr>
            <sz val="9"/>
            <color indexed="81"/>
            <rFont val="Tahoma"/>
            <family val="2"/>
          </rPr>
          <t xml:space="preserve">Avance de la meta en el periodo, retrasos y soluciones, avances y logros presentados, así como los beneficios y la población beneficiada/grupo etareo producto de la ejecución de la meta
</t>
        </r>
      </text>
    </comment>
    <comment ref="AZ9" authorId="0" shapeId="0" xr:uid="{00000000-0006-0000-0E00-00001C000000}">
      <text>
        <r>
          <rPr>
            <sz val="9"/>
            <color indexed="81"/>
            <rFont val="Tahoma"/>
            <family val="2"/>
          </rPr>
          <t xml:space="preserve">Soportes fisicos y/o digitales,
 que permiten dar cuenta de los logros y resultados de la meta
</t>
        </r>
      </text>
    </comment>
    <comment ref="BC9" authorId="0" shapeId="0" xr:uid="{00000000-0006-0000-0E00-00001D000000}">
      <text>
        <r>
          <rPr>
            <sz val="9"/>
            <color indexed="81"/>
            <rFont val="Tahoma"/>
            <family val="2"/>
          </rPr>
          <t xml:space="preserve">Avance de la meta en el periodo, retrasos y soluciones, avances y logros presentados, así como los beneficios y la población beneficiada/grupo etareo producto de la ejecución de la meta
</t>
        </r>
      </text>
    </comment>
    <comment ref="BD9" authorId="0" shapeId="0" xr:uid="{00000000-0006-0000-0E00-00001E000000}">
      <text>
        <r>
          <rPr>
            <sz val="9"/>
            <color indexed="81"/>
            <rFont val="Tahoma"/>
            <family val="2"/>
          </rPr>
          <t xml:space="preserve">Soportes fisicos y/o digitales,
 que permiten dar cuenta de los logros y resultados de la meta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Olga Quintero</author>
    <author/>
  </authors>
  <commentList>
    <comment ref="B8" authorId="0" shapeId="0" xr:uid="{00000000-0006-0000-0200-000001000000}">
      <text>
        <r>
          <rPr>
            <sz val="9"/>
            <color indexed="81"/>
            <rFont val="Tahoma"/>
            <family val="2"/>
          </rPr>
          <t xml:space="preserve">Numerar cada meta
</t>
        </r>
      </text>
    </comment>
    <comment ref="C8" authorId="0" shapeId="0" xr:uid="{00000000-0006-0000-0200-000002000000}">
      <text>
        <r>
          <rPr>
            <sz val="9"/>
            <color indexed="81"/>
            <rFont val="Tahoma"/>
            <family val="2"/>
          </rPr>
          <t>Definir las metas a las que se compromete la dependencia para la vigencia</t>
        </r>
      </text>
    </comment>
    <comment ref="D8" authorId="0" shapeId="0" xr:uid="{00000000-0006-0000-0200-000003000000}">
      <text>
        <r>
          <rPr>
            <sz val="9"/>
            <color indexed="81"/>
            <rFont val="Tahoma"/>
            <family val="2"/>
          </rPr>
          <t xml:space="preserve">Peso de cada meta dentro del total de metas definidas, la suma de las mismas debe ser del 100%
</t>
        </r>
      </text>
    </comment>
    <comment ref="U8" authorId="1" shapeId="0" xr:uid="{00000000-0006-0000-0200-000004000000}">
      <text>
        <r>
          <rPr>
            <sz val="8"/>
            <color indexed="8"/>
            <rFont val="Tahoma"/>
            <family val="2"/>
          </rPr>
          <t xml:space="preserve">Designación que identifica el indicador respectivo. Ej. “Informe de seguimiento plan
de desarrollo”
</t>
        </r>
      </text>
    </comment>
    <comment ref="V8" authorId="1" shapeId="0" xr:uid="{00000000-0006-0000-0200-000005000000}">
      <text>
        <r>
          <rPr>
            <sz val="8"/>
            <color indexed="8"/>
            <rFont val="Tahoma"/>
            <family val="2"/>
          </rPr>
          <t xml:space="preserve">Constituye la razón de ser del indicador, establece el propósito o fin último de la
medición. La definición debe estar constituida por los siguientes elementos:
1)Qué se espera hacer
2)En donde se quiere hacer
3)Elementos de contexto o descriptivo
</t>
        </r>
      </text>
    </comment>
    <comment ref="W8" authorId="1" shapeId="0" xr:uid="{00000000-0006-0000-0200-000006000000}">
      <text>
        <r>
          <rPr>
            <sz val="8"/>
            <color indexed="8"/>
            <rFont val="Tahoma"/>
            <family val="2"/>
          </rPr>
          <t xml:space="preserve">Hace referencia al Objeto, la descripción de lo que se va a
medir. Ej. (Documentos, jornadas, pactos, planes, proyectos, seguimientos, informes,
talleres, usuarios etc.).
</t>
        </r>
      </text>
    </comment>
    <comment ref="Z8" authorId="1" shapeId="0" xr:uid="{00000000-0006-0000-0200-000007000000}">
      <text>
        <r>
          <rPr>
            <sz val="10"/>
            <rFont val="Arial"/>
            <family val="2"/>
          </rPr>
          <t xml:space="preserve">La naturaleza o tipo del indicador se establece de acuerdo con los
siguientes criterios: Logro de los resultados esperados (Eficacia), manejo de los recursos
disponibles (Eficiencia), impacto de la gestión adelantada (Efectividad), que se puede hacer
por proceso, por conjunto de procesos o en forma global para el sistema
</t>
        </r>
      </text>
    </comment>
    <comment ref="AA8" authorId="0" shapeId="0" xr:uid="{00000000-0006-0000-0200-000008000000}">
      <text>
        <r>
          <rPr>
            <b/>
            <sz val="9"/>
            <color indexed="81"/>
            <rFont val="Tahoma"/>
            <family val="2"/>
          </rPr>
          <t>Olga Quintero:</t>
        </r>
        <r>
          <rPr>
            <sz val="9"/>
            <color indexed="81"/>
            <rFont val="Tahoma"/>
            <family val="2"/>
          </rPr>
          <t xml:space="preserve">
Donde se van a obtener los datos para el indicador  planteado
</t>
        </r>
      </text>
    </comment>
    <comment ref="AB8" authorId="1" shapeId="0" xr:uid="{00000000-0006-0000-0200-000009000000}">
      <text>
        <r>
          <rPr>
            <sz val="10"/>
            <rFont val="Arial"/>
            <family val="2"/>
          </rPr>
          <t xml:space="preserve">Es la frecuencia con la cual se recogen los datos para alimentar el
indicador
</t>
        </r>
      </text>
    </comment>
    <comment ref="AC8" authorId="1" shapeId="0" xr:uid="{00000000-0006-0000-0200-00000A000000}">
      <text>
        <r>
          <rPr>
            <sz val="10"/>
            <rFont val="Arial"/>
            <family val="2"/>
          </rPr>
          <t xml:space="preserve">Calificación otorgada de acuerdo con las facilidades que se tengan
para tener la información
</t>
        </r>
      </text>
    </comment>
    <comment ref="AG8" authorId="1" shapeId="0" xr:uid="{00000000-0006-0000-0200-00000B000000}">
      <text>
        <r>
          <rPr>
            <sz val="10"/>
            <rFont val="Arial"/>
            <family val="2"/>
          </rPr>
          <t xml:space="preserve">Este campo el sistema lo trae automáticamente a gestión
</t>
        </r>
      </text>
    </comment>
    <comment ref="AH8" authorId="1" shapeId="0" xr:uid="{00000000-0006-0000-0200-00000C000000}">
      <text>
        <r>
          <rPr>
            <sz val="10"/>
            <rFont val="Arial"/>
            <family val="2"/>
          </rPr>
          <t xml:space="preserve">Con que objetivos, procesos, proyectos o planes esta asociado el indicador, </t>
        </r>
        <r>
          <rPr>
            <b/>
            <sz val="10"/>
            <rFont val="Arial"/>
            <family val="2"/>
          </rPr>
          <t>ELIJA LOS QUE CREA NECESARIOS</t>
        </r>
      </text>
    </comment>
    <comment ref="AK8" authorId="1" shapeId="0" xr:uid="{00000000-0006-0000-0200-00000D000000}">
      <text>
        <r>
          <rPr>
            <sz val="10"/>
            <rFont val="Arial"/>
            <family val="2"/>
          </rPr>
          <t>Relacione toda la normatividad asociada  a la meta, seleccione los necesarios</t>
        </r>
      </text>
    </comment>
    <comment ref="AL8" authorId="1" shapeId="0" xr:uid="{00000000-0006-0000-0200-00000E000000}">
      <text>
        <r>
          <rPr>
            <sz val="10"/>
            <rFont val="Arial"/>
            <family val="2"/>
          </rPr>
          <t xml:space="preserve">En este campo se puede complementar de donde sale la fuente de datos,
quienes y que entidades participan con el aporte de la información para el cumplimiento del
indicador, como se tiene previsto el cumplimiento de la meta.
</t>
        </r>
      </text>
    </comment>
    <comment ref="AM8" authorId="1" shapeId="0" xr:uid="{00000000-0006-0000-0200-00000F000000}">
      <text>
        <r>
          <rPr>
            <sz val="10"/>
            <rFont val="Arial"/>
            <family val="2"/>
          </rPr>
          <t>Responsables de la tarea del indicador</t>
        </r>
      </text>
    </comment>
    <comment ref="AN8" authorId="1" shapeId="0" xr:uid="{00000000-0006-0000-0200-000010000000}">
      <text>
        <r>
          <rPr>
            <sz val="10"/>
            <rFont val="Arial"/>
            <family val="2"/>
          </rPr>
          <t>Soportes fisicos y/o digitales,
 que permiten dar cuenta de los logros y resultados de la meta</t>
        </r>
      </text>
    </comment>
    <comment ref="AD9" authorId="1" shapeId="0" xr:uid="{00000000-0006-0000-0200-000011000000}">
      <text>
        <r>
          <rPr>
            <sz val="10"/>
            <rFont val="Arial"/>
            <family val="2"/>
          </rPr>
          <t xml:space="preserve">Es el dato referencia para la comparación. En el caso de que no exista, se
escribirá no aplica (N.A)
</t>
        </r>
      </text>
    </comment>
    <comment ref="AE9" authorId="1" shapeId="0" xr:uid="{00000000-0006-0000-0200-000012000000}">
      <text>
        <r>
          <rPr>
            <sz val="10"/>
            <rFont val="Arial"/>
            <family val="2"/>
          </rPr>
          <t>Año vigencia del indicador</t>
        </r>
      </text>
    </comment>
    <comment ref="AF9" authorId="1" shapeId="0" xr:uid="{00000000-0006-0000-0200-000013000000}">
      <text>
        <r>
          <rPr>
            <sz val="10"/>
            <rFont val="Arial"/>
            <family val="2"/>
          </rPr>
          <t>Corresponde al periodo del cual se ha tomando la línea base para el
Indicador</t>
        </r>
      </text>
    </comment>
    <comment ref="AH9" authorId="1" shapeId="0" xr:uid="{00000000-0006-0000-0200-000014000000}">
      <text>
        <r>
          <rPr>
            <sz val="10"/>
            <rFont val="Arial"/>
            <family val="2"/>
          </rPr>
          <t>Que objetivo estratégico cumple</t>
        </r>
      </text>
    </comment>
    <comment ref="AI9" authorId="1" shapeId="0" xr:uid="{00000000-0006-0000-0200-000015000000}">
      <text>
        <r>
          <rPr>
            <sz val="10"/>
            <rFont val="Arial"/>
            <family val="2"/>
          </rPr>
          <t>Si hace parte de PMR</t>
        </r>
      </text>
    </comment>
    <comment ref="AJ9" authorId="1" shapeId="0" xr:uid="{00000000-0006-0000-0200-000016000000}">
      <text>
        <r>
          <rPr>
            <sz val="10"/>
            <rFont val="Arial"/>
            <family val="2"/>
          </rPr>
          <t xml:space="preserve">Colocar número de un proyecto si hace parte de </t>
        </r>
      </text>
    </comment>
    <comment ref="AQ9" authorId="0" shapeId="0" xr:uid="{00000000-0006-0000-0200-000017000000}">
      <text>
        <r>
          <rPr>
            <sz val="9"/>
            <color indexed="81"/>
            <rFont val="Tahoma"/>
            <family val="2"/>
          </rPr>
          <t xml:space="preserve">Avance de la meta en el periodo, retrasos y soluciones, avances y logros presentados, así como los beneficios y la población beneficiada/grupo etareo producto de la ejecución de la meta
</t>
        </r>
      </text>
    </comment>
    <comment ref="AR9" authorId="0" shapeId="0" xr:uid="{00000000-0006-0000-0200-000018000000}">
      <text>
        <r>
          <rPr>
            <sz val="9"/>
            <color indexed="81"/>
            <rFont val="Tahoma"/>
            <family val="2"/>
          </rPr>
          <t xml:space="preserve">Soportes fisicos y/o digitales,
 que permiten dar cuenta de los logros y resultados de la meta
</t>
        </r>
      </text>
    </comment>
    <comment ref="AU9" authorId="0" shapeId="0" xr:uid="{00000000-0006-0000-0200-000019000000}">
      <text>
        <r>
          <rPr>
            <sz val="9"/>
            <color indexed="81"/>
            <rFont val="Tahoma"/>
            <family val="2"/>
          </rPr>
          <t xml:space="preserve">Avance de la meta en el periodo, retrasos y soluciones, avances y logros presentados, así como los beneficios y la población beneficiada/grupo etareo producto de la ejecución de la meta
</t>
        </r>
      </text>
    </comment>
    <comment ref="AV9" authorId="0" shapeId="0" xr:uid="{00000000-0006-0000-0200-00001A000000}">
      <text>
        <r>
          <rPr>
            <sz val="9"/>
            <color indexed="81"/>
            <rFont val="Tahoma"/>
            <family val="2"/>
          </rPr>
          <t xml:space="preserve">Soportes fisicos y/o digitales,
 que permiten dar cuenta de los logros y resultados de la meta
</t>
        </r>
      </text>
    </comment>
    <comment ref="AY9" authorId="0" shapeId="0" xr:uid="{00000000-0006-0000-0200-00001B000000}">
      <text>
        <r>
          <rPr>
            <sz val="9"/>
            <color indexed="81"/>
            <rFont val="Tahoma"/>
            <family val="2"/>
          </rPr>
          <t xml:space="preserve">Avance de la meta en el periodo, retrasos y soluciones, avances y logros presentados, así como los beneficios y la población beneficiada/grupo etareo producto de la ejecución de la meta
</t>
        </r>
      </text>
    </comment>
    <comment ref="AZ9" authorId="0" shapeId="0" xr:uid="{00000000-0006-0000-0200-00001C000000}">
      <text>
        <r>
          <rPr>
            <sz val="9"/>
            <color indexed="81"/>
            <rFont val="Tahoma"/>
            <family val="2"/>
          </rPr>
          <t xml:space="preserve">Soportes fisicos y/o digitales,
 que permiten dar cuenta de los logros y resultados de la meta
</t>
        </r>
      </text>
    </comment>
    <comment ref="BC9" authorId="0" shapeId="0" xr:uid="{00000000-0006-0000-0200-00001D000000}">
      <text>
        <r>
          <rPr>
            <sz val="9"/>
            <color indexed="81"/>
            <rFont val="Tahoma"/>
            <family val="2"/>
          </rPr>
          <t xml:space="preserve">Avance de la meta en el periodo, retrasos y soluciones, avances y logros presentados, así como los beneficios y la población beneficiada/grupo etareo producto de la ejecución de la meta
</t>
        </r>
      </text>
    </comment>
    <comment ref="BD9" authorId="0" shapeId="0" xr:uid="{00000000-0006-0000-0200-00001E000000}">
      <text>
        <r>
          <rPr>
            <sz val="9"/>
            <color indexed="81"/>
            <rFont val="Tahoma"/>
            <family val="2"/>
          </rPr>
          <t xml:space="preserve">Soportes fisicos y/o digitales,
 que permiten dar cuenta de los logros y resultados de la meta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Olga Quintero</author>
    <author/>
  </authors>
  <commentList>
    <comment ref="B8" authorId="0" shapeId="0" xr:uid="{00000000-0006-0000-0300-000001000000}">
      <text>
        <r>
          <rPr>
            <sz val="9"/>
            <color indexed="81"/>
            <rFont val="Tahoma"/>
            <family val="2"/>
          </rPr>
          <t xml:space="preserve">Numerar cada meta
</t>
        </r>
      </text>
    </comment>
    <comment ref="C8" authorId="0" shapeId="0" xr:uid="{00000000-0006-0000-0300-000002000000}">
      <text>
        <r>
          <rPr>
            <sz val="9"/>
            <color indexed="81"/>
            <rFont val="Tahoma"/>
            <family val="2"/>
          </rPr>
          <t>Definir las metas a las que se compromete la dependencia para la vigencia</t>
        </r>
      </text>
    </comment>
    <comment ref="D8" authorId="0" shapeId="0" xr:uid="{00000000-0006-0000-0300-000003000000}">
      <text>
        <r>
          <rPr>
            <sz val="9"/>
            <color indexed="81"/>
            <rFont val="Tahoma"/>
            <family val="2"/>
          </rPr>
          <t xml:space="preserve">Peso de cada meta dentro del total de metas definidas, la suma de las mismas debe ser del 100%
</t>
        </r>
      </text>
    </comment>
    <comment ref="U8" authorId="1" shapeId="0" xr:uid="{00000000-0006-0000-0300-000004000000}">
      <text>
        <r>
          <rPr>
            <sz val="8"/>
            <color indexed="8"/>
            <rFont val="Tahoma"/>
            <family val="2"/>
          </rPr>
          <t xml:space="preserve">Designación que identifica el indicador respectivo. Ej. “Informe de seguimiento plan
de desarrollo”
</t>
        </r>
      </text>
    </comment>
    <comment ref="V8" authorId="1" shapeId="0" xr:uid="{00000000-0006-0000-0300-000005000000}">
      <text>
        <r>
          <rPr>
            <sz val="8"/>
            <color indexed="8"/>
            <rFont val="Tahoma"/>
            <family val="2"/>
          </rPr>
          <t xml:space="preserve">Constituye la razón de ser del indicador, establece el propósito o fin último de la
medición. La definición debe estar constituida por los siguientes elementos:
1)Qué se espera hacer
2)En donde se quiere hacer
3)Elementos de contexto o descriptivo
</t>
        </r>
      </text>
    </comment>
    <comment ref="W8" authorId="1" shapeId="0" xr:uid="{00000000-0006-0000-0300-000006000000}">
      <text>
        <r>
          <rPr>
            <sz val="8"/>
            <color indexed="8"/>
            <rFont val="Tahoma"/>
            <family val="2"/>
          </rPr>
          <t xml:space="preserve">Hace referencia al Objeto, la descripción de lo que se va a
medir. Ej. (Documentos, jornadas, pactos, planes, proyectos, seguimientos, informes,
talleres, usuarios etc.).
</t>
        </r>
      </text>
    </comment>
    <comment ref="Z8" authorId="1" shapeId="0" xr:uid="{00000000-0006-0000-0300-000007000000}">
      <text>
        <r>
          <rPr>
            <sz val="10"/>
            <rFont val="Arial"/>
            <family val="2"/>
          </rPr>
          <t xml:space="preserve">La naturaleza o tipo del indicador se establece de acuerdo con los
siguientes criterios: Logro de los resultados esperados (Eficacia), manejo de los recursos
disponibles (Eficiencia), impacto de la gestión adelantada (Efectividad), que se puede hacer
por proceso, por conjunto de procesos o en forma global para el sistema
</t>
        </r>
      </text>
    </comment>
    <comment ref="AA8" authorId="0" shapeId="0" xr:uid="{00000000-0006-0000-0300-000008000000}">
      <text>
        <r>
          <rPr>
            <b/>
            <sz val="9"/>
            <color indexed="81"/>
            <rFont val="Tahoma"/>
            <family val="2"/>
          </rPr>
          <t>Olga Quintero:</t>
        </r>
        <r>
          <rPr>
            <sz val="9"/>
            <color indexed="81"/>
            <rFont val="Tahoma"/>
            <family val="2"/>
          </rPr>
          <t xml:space="preserve">
Donde se van a obtener los datos para el indicador  planteado
</t>
        </r>
      </text>
    </comment>
    <comment ref="AB8" authorId="1" shapeId="0" xr:uid="{00000000-0006-0000-0300-000009000000}">
      <text>
        <r>
          <rPr>
            <sz val="10"/>
            <rFont val="Arial"/>
            <family val="2"/>
          </rPr>
          <t xml:space="preserve">Es la frecuencia con la cual se recogen los datos para alimentar el
indicador
</t>
        </r>
      </text>
    </comment>
    <comment ref="AC8" authorId="1" shapeId="0" xr:uid="{00000000-0006-0000-0300-00000A000000}">
      <text>
        <r>
          <rPr>
            <sz val="10"/>
            <rFont val="Arial"/>
            <family val="2"/>
          </rPr>
          <t xml:space="preserve">Calificación otorgada de acuerdo con las facilidades que se tengan
para tener la información
</t>
        </r>
      </text>
    </comment>
    <comment ref="AG8" authorId="1" shapeId="0" xr:uid="{00000000-0006-0000-0300-00000B000000}">
      <text>
        <r>
          <rPr>
            <sz val="10"/>
            <rFont val="Arial"/>
            <family val="2"/>
          </rPr>
          <t xml:space="preserve">Este campo el sistema lo trae automáticamente a gestión
</t>
        </r>
      </text>
    </comment>
    <comment ref="AH8" authorId="1" shapeId="0" xr:uid="{00000000-0006-0000-0300-00000C000000}">
      <text>
        <r>
          <rPr>
            <sz val="10"/>
            <rFont val="Arial"/>
            <family val="2"/>
          </rPr>
          <t xml:space="preserve">Con que objetivos, procesos, proyectos o planes esta asociado el indicador, </t>
        </r>
        <r>
          <rPr>
            <b/>
            <sz val="10"/>
            <rFont val="Arial"/>
            <family val="2"/>
          </rPr>
          <t>ELIJA LOS QUE CREA NECESARIOS</t>
        </r>
      </text>
    </comment>
    <comment ref="AK8" authorId="1" shapeId="0" xr:uid="{00000000-0006-0000-0300-00000D000000}">
      <text>
        <r>
          <rPr>
            <sz val="10"/>
            <rFont val="Arial"/>
            <family val="2"/>
          </rPr>
          <t>Relacione toda la normatividad asociada  a la meta, seleccione los necesarios</t>
        </r>
      </text>
    </comment>
    <comment ref="AL8" authorId="1" shapeId="0" xr:uid="{00000000-0006-0000-0300-00000E000000}">
      <text>
        <r>
          <rPr>
            <sz val="10"/>
            <rFont val="Arial"/>
            <family val="2"/>
          </rPr>
          <t xml:space="preserve">En este campo se puede complementar de donde sale la fuente de datos,
quienes y que entidades participan con el aporte de la información para el cumplimiento del
indicador, como se tiene previsto el cumplimiento de la meta.
</t>
        </r>
      </text>
    </comment>
    <comment ref="AM8" authorId="1" shapeId="0" xr:uid="{00000000-0006-0000-0300-00000F000000}">
      <text>
        <r>
          <rPr>
            <sz val="10"/>
            <rFont val="Arial"/>
            <family val="2"/>
          </rPr>
          <t>Responsables de la tarea del indicador</t>
        </r>
      </text>
    </comment>
    <comment ref="AN8" authorId="1" shapeId="0" xr:uid="{00000000-0006-0000-0300-000010000000}">
      <text>
        <r>
          <rPr>
            <sz val="10"/>
            <rFont val="Arial"/>
            <family val="2"/>
          </rPr>
          <t>Soportes fisicos y/o digitales,
 que permiten dar cuenta de los logros y resultados de la meta</t>
        </r>
      </text>
    </comment>
    <comment ref="AD9" authorId="1" shapeId="0" xr:uid="{00000000-0006-0000-0300-000011000000}">
      <text>
        <r>
          <rPr>
            <sz val="10"/>
            <rFont val="Arial"/>
            <family val="2"/>
          </rPr>
          <t xml:space="preserve">Es el dato referencia para la comparación. En el caso de que no exista, se
escribirá no aplica (N.A)
</t>
        </r>
      </text>
    </comment>
    <comment ref="AE9" authorId="1" shapeId="0" xr:uid="{00000000-0006-0000-0300-000012000000}">
      <text>
        <r>
          <rPr>
            <sz val="10"/>
            <rFont val="Arial"/>
            <family val="2"/>
          </rPr>
          <t>Año vigencia del indicador</t>
        </r>
      </text>
    </comment>
    <comment ref="AF9" authorId="1" shapeId="0" xr:uid="{00000000-0006-0000-0300-000013000000}">
      <text>
        <r>
          <rPr>
            <sz val="10"/>
            <rFont val="Arial"/>
            <family val="2"/>
          </rPr>
          <t>Corresponde al periodo del cual se ha tomando la línea base para el
Indicador</t>
        </r>
      </text>
    </comment>
    <comment ref="AH9" authorId="1" shapeId="0" xr:uid="{00000000-0006-0000-0300-000014000000}">
      <text>
        <r>
          <rPr>
            <sz val="10"/>
            <rFont val="Arial"/>
            <family val="2"/>
          </rPr>
          <t>Que objetivo estratégico cumple</t>
        </r>
      </text>
    </comment>
    <comment ref="AI9" authorId="1" shapeId="0" xr:uid="{00000000-0006-0000-0300-000015000000}">
      <text>
        <r>
          <rPr>
            <sz val="10"/>
            <rFont val="Arial"/>
            <family val="2"/>
          </rPr>
          <t>Si hace parte de PMR</t>
        </r>
      </text>
    </comment>
    <comment ref="AJ9" authorId="1" shapeId="0" xr:uid="{00000000-0006-0000-0300-000016000000}">
      <text>
        <r>
          <rPr>
            <sz val="10"/>
            <rFont val="Arial"/>
            <family val="2"/>
          </rPr>
          <t xml:space="preserve">Colocar número de un proyecto si hace parte de </t>
        </r>
      </text>
    </comment>
    <comment ref="AQ9" authorId="0" shapeId="0" xr:uid="{00000000-0006-0000-0300-000017000000}">
      <text>
        <r>
          <rPr>
            <sz val="9"/>
            <color indexed="81"/>
            <rFont val="Tahoma"/>
            <family val="2"/>
          </rPr>
          <t xml:space="preserve">Avance de la meta en el periodo, retrasos y soluciones, avances y logros presentados, así como los beneficios y la población beneficiada/grupo etareo producto de la ejecución de la meta
</t>
        </r>
      </text>
    </comment>
    <comment ref="AR9" authorId="0" shapeId="0" xr:uid="{00000000-0006-0000-0300-000018000000}">
      <text>
        <r>
          <rPr>
            <sz val="9"/>
            <color indexed="81"/>
            <rFont val="Tahoma"/>
            <family val="2"/>
          </rPr>
          <t xml:space="preserve">Soportes fisicos y/o digitales,
 que permiten dar cuenta de los logros y resultados de la meta
</t>
        </r>
      </text>
    </comment>
    <comment ref="AU9" authorId="0" shapeId="0" xr:uid="{00000000-0006-0000-0300-000019000000}">
      <text>
        <r>
          <rPr>
            <sz val="9"/>
            <color indexed="81"/>
            <rFont val="Tahoma"/>
            <family val="2"/>
          </rPr>
          <t xml:space="preserve">Avance de la meta en el periodo, retrasos y soluciones, avances y logros presentados, así como los beneficios y la población beneficiada/grupo etareo producto de la ejecución de la meta
</t>
        </r>
      </text>
    </comment>
    <comment ref="AV9" authorId="0" shapeId="0" xr:uid="{00000000-0006-0000-0300-00001A000000}">
      <text>
        <r>
          <rPr>
            <sz val="9"/>
            <color indexed="81"/>
            <rFont val="Tahoma"/>
            <family val="2"/>
          </rPr>
          <t xml:space="preserve">Soportes fisicos y/o digitales,
 que permiten dar cuenta de los logros y resultados de la meta
</t>
        </r>
      </text>
    </comment>
    <comment ref="AY9" authorId="0" shapeId="0" xr:uid="{00000000-0006-0000-0300-00001B000000}">
      <text>
        <r>
          <rPr>
            <sz val="9"/>
            <color indexed="81"/>
            <rFont val="Tahoma"/>
            <family val="2"/>
          </rPr>
          <t xml:space="preserve">Avance de la meta en el periodo, retrasos y soluciones, avances y logros presentados, así como los beneficios y la población beneficiada/grupo etareo producto de la ejecución de la meta
</t>
        </r>
      </text>
    </comment>
    <comment ref="AZ9" authorId="0" shapeId="0" xr:uid="{00000000-0006-0000-0300-00001C000000}">
      <text>
        <r>
          <rPr>
            <sz val="9"/>
            <color indexed="81"/>
            <rFont val="Tahoma"/>
            <family val="2"/>
          </rPr>
          <t xml:space="preserve">Soportes fisicos y/o digitales,
 que permiten dar cuenta de los logros y resultados de la meta
</t>
        </r>
      </text>
    </comment>
    <comment ref="BC9" authorId="0" shapeId="0" xr:uid="{00000000-0006-0000-0300-00001D000000}">
      <text>
        <r>
          <rPr>
            <sz val="9"/>
            <color indexed="81"/>
            <rFont val="Tahoma"/>
            <family val="2"/>
          </rPr>
          <t xml:space="preserve">Avance de la meta en el periodo, retrasos y soluciones, avances y logros presentados, así como los beneficios y la población beneficiada/grupo etareo producto de la ejecución de la meta
</t>
        </r>
      </text>
    </comment>
    <comment ref="BD9" authorId="0" shapeId="0" xr:uid="{00000000-0006-0000-0300-00001E000000}">
      <text>
        <r>
          <rPr>
            <sz val="9"/>
            <color indexed="81"/>
            <rFont val="Tahoma"/>
            <family val="2"/>
          </rPr>
          <t xml:space="preserve">Soportes fisicos y/o digitales,
 que permiten dar cuenta de los logros y resultados de la meta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Olga Quintero</author>
    <author/>
  </authors>
  <commentList>
    <comment ref="B8" authorId="0" shapeId="0" xr:uid="{00000000-0006-0000-0400-000001000000}">
      <text>
        <r>
          <rPr>
            <sz val="9"/>
            <color indexed="81"/>
            <rFont val="Tahoma"/>
            <family val="2"/>
          </rPr>
          <t xml:space="preserve">Numerar cada meta
</t>
        </r>
      </text>
    </comment>
    <comment ref="C8" authorId="0" shapeId="0" xr:uid="{00000000-0006-0000-0400-000002000000}">
      <text>
        <r>
          <rPr>
            <sz val="9"/>
            <color indexed="81"/>
            <rFont val="Tahoma"/>
            <family val="2"/>
          </rPr>
          <t>Definir las metas a las que se compromete la dependencia para la vigencia</t>
        </r>
      </text>
    </comment>
    <comment ref="D8" authorId="0" shapeId="0" xr:uid="{00000000-0006-0000-0400-000003000000}">
      <text>
        <r>
          <rPr>
            <sz val="9"/>
            <color indexed="81"/>
            <rFont val="Tahoma"/>
            <family val="2"/>
          </rPr>
          <t xml:space="preserve">Peso de cada meta dentro del total de metas definidas, la suma de las mismas debe ser del 100%
</t>
        </r>
      </text>
    </comment>
    <comment ref="U8" authorId="1" shapeId="0" xr:uid="{00000000-0006-0000-0400-000004000000}">
      <text>
        <r>
          <rPr>
            <sz val="8"/>
            <color indexed="8"/>
            <rFont val="Tahoma"/>
            <family val="2"/>
          </rPr>
          <t xml:space="preserve">Designación que identifica el indicador respectivo. Ej. “Informe de seguimiento plan
de desarrollo”
</t>
        </r>
      </text>
    </comment>
    <comment ref="V8" authorId="1" shapeId="0" xr:uid="{00000000-0006-0000-0400-000005000000}">
      <text>
        <r>
          <rPr>
            <sz val="8"/>
            <color indexed="8"/>
            <rFont val="Tahoma"/>
            <family val="2"/>
          </rPr>
          <t xml:space="preserve">Constituye la razón de ser del indicador, establece el propósito o fin último de la
medición. La definición debe estar constituida por los siguientes elementos:
1)Qué se espera hacer
2)En donde se quiere hacer
3)Elementos de contexto o descriptivo
</t>
        </r>
      </text>
    </comment>
    <comment ref="W8" authorId="1" shapeId="0" xr:uid="{00000000-0006-0000-0400-000006000000}">
      <text>
        <r>
          <rPr>
            <sz val="8"/>
            <color indexed="8"/>
            <rFont val="Tahoma"/>
            <family val="2"/>
          </rPr>
          <t xml:space="preserve">Hace referencia al Objeto, la descripción de lo que se va a
medir. Ej. (Documentos, jornadas, pactos, planes, proyectos, seguimientos, informes,
talleres, usuarios etc.).
</t>
        </r>
      </text>
    </comment>
    <comment ref="Z8" authorId="1" shapeId="0" xr:uid="{00000000-0006-0000-0400-000007000000}">
      <text>
        <r>
          <rPr>
            <sz val="10"/>
            <rFont val="Arial"/>
            <family val="2"/>
          </rPr>
          <t xml:space="preserve">La naturaleza o tipo del indicador se establece de acuerdo con los
siguientes criterios: Logro de los resultados esperados (Eficacia), manejo de los recursos
disponibles (Eficiencia), impacto de la gestión adelantada (Efectividad), que se puede hacer
por proceso, por conjunto de procesos o en forma global para el sistema
</t>
        </r>
      </text>
    </comment>
    <comment ref="AA8" authorId="0" shapeId="0" xr:uid="{00000000-0006-0000-0400-000008000000}">
      <text>
        <r>
          <rPr>
            <b/>
            <sz val="9"/>
            <color indexed="81"/>
            <rFont val="Tahoma"/>
            <family val="2"/>
          </rPr>
          <t>Olga Quintero:</t>
        </r>
        <r>
          <rPr>
            <sz val="9"/>
            <color indexed="81"/>
            <rFont val="Tahoma"/>
            <family val="2"/>
          </rPr>
          <t xml:space="preserve">
Donde se van a obtener los datos para el indicador  planteado
</t>
        </r>
      </text>
    </comment>
    <comment ref="AB8" authorId="1" shapeId="0" xr:uid="{00000000-0006-0000-0400-000009000000}">
      <text>
        <r>
          <rPr>
            <sz val="10"/>
            <rFont val="Arial"/>
            <family val="2"/>
          </rPr>
          <t xml:space="preserve">Es la frecuencia con la cual se recogen los datos para alimentar el
indicador
</t>
        </r>
      </text>
    </comment>
    <comment ref="AC8" authorId="1" shapeId="0" xr:uid="{00000000-0006-0000-0400-00000A000000}">
      <text>
        <r>
          <rPr>
            <sz val="10"/>
            <rFont val="Arial"/>
            <family val="2"/>
          </rPr>
          <t xml:space="preserve">Calificación otorgada de acuerdo con las facilidades que se tengan
para tener la información
</t>
        </r>
      </text>
    </comment>
    <comment ref="AG8" authorId="1" shapeId="0" xr:uid="{00000000-0006-0000-0400-00000B000000}">
      <text>
        <r>
          <rPr>
            <sz val="10"/>
            <rFont val="Arial"/>
            <family val="2"/>
          </rPr>
          <t xml:space="preserve">Este campo el sistema lo trae automáticamente a gestión
</t>
        </r>
      </text>
    </comment>
    <comment ref="AH8" authorId="1" shapeId="0" xr:uid="{00000000-0006-0000-0400-00000C000000}">
      <text>
        <r>
          <rPr>
            <sz val="10"/>
            <rFont val="Arial"/>
            <family val="2"/>
          </rPr>
          <t xml:space="preserve">Con que objetivos, procesos, proyectos o planes esta asociado el indicador, </t>
        </r>
        <r>
          <rPr>
            <b/>
            <sz val="10"/>
            <rFont val="Arial"/>
            <family val="2"/>
          </rPr>
          <t>ELIJA LOS QUE CREA NECESARIOS</t>
        </r>
      </text>
    </comment>
    <comment ref="AK8" authorId="1" shapeId="0" xr:uid="{00000000-0006-0000-0400-00000D000000}">
      <text>
        <r>
          <rPr>
            <sz val="10"/>
            <rFont val="Arial"/>
            <family val="2"/>
          </rPr>
          <t>Relacione toda la normatividad asociada  a la meta, seleccione los necesarios</t>
        </r>
      </text>
    </comment>
    <comment ref="AL8" authorId="1" shapeId="0" xr:uid="{00000000-0006-0000-0400-00000E000000}">
      <text>
        <r>
          <rPr>
            <sz val="10"/>
            <rFont val="Arial"/>
            <family val="2"/>
          </rPr>
          <t xml:space="preserve">En este campo se puede complementar de donde sale la fuente de datos,
quienes y que entidades participan con el aporte de la información para el cumplimiento del
indicador, como se tiene previsto el cumplimiento de la meta.
</t>
        </r>
      </text>
    </comment>
    <comment ref="AM8" authorId="1" shapeId="0" xr:uid="{00000000-0006-0000-0400-00000F000000}">
      <text>
        <r>
          <rPr>
            <sz val="10"/>
            <rFont val="Arial"/>
            <family val="2"/>
          </rPr>
          <t>Responsables de la tarea del indicador</t>
        </r>
      </text>
    </comment>
    <comment ref="AN8" authorId="1" shapeId="0" xr:uid="{00000000-0006-0000-0400-000010000000}">
      <text>
        <r>
          <rPr>
            <sz val="10"/>
            <rFont val="Arial"/>
            <family val="2"/>
          </rPr>
          <t>Soportes fisicos y/o digitales,
 que permiten dar cuenta de los logros y resultados de la meta</t>
        </r>
      </text>
    </comment>
    <comment ref="AD9" authorId="1" shapeId="0" xr:uid="{00000000-0006-0000-0400-000011000000}">
      <text>
        <r>
          <rPr>
            <sz val="10"/>
            <rFont val="Arial"/>
            <family val="2"/>
          </rPr>
          <t xml:space="preserve">Es el dato referencia para la comparación. En el caso de que no exista, se
escribirá no aplica (N.A)
</t>
        </r>
      </text>
    </comment>
    <comment ref="AE9" authorId="1" shapeId="0" xr:uid="{00000000-0006-0000-0400-000012000000}">
      <text>
        <r>
          <rPr>
            <sz val="10"/>
            <rFont val="Arial"/>
            <family val="2"/>
          </rPr>
          <t>Año vigencia del indicador</t>
        </r>
      </text>
    </comment>
    <comment ref="AF9" authorId="1" shapeId="0" xr:uid="{00000000-0006-0000-0400-000013000000}">
      <text>
        <r>
          <rPr>
            <sz val="10"/>
            <rFont val="Arial"/>
            <family val="2"/>
          </rPr>
          <t>Corresponde al periodo del cual se ha tomando la línea base para el
Indicador</t>
        </r>
      </text>
    </comment>
    <comment ref="AH9" authorId="1" shapeId="0" xr:uid="{00000000-0006-0000-0400-000014000000}">
      <text>
        <r>
          <rPr>
            <sz val="10"/>
            <rFont val="Arial"/>
            <family val="2"/>
          </rPr>
          <t>Que objetivo estratégico cumple</t>
        </r>
      </text>
    </comment>
    <comment ref="AI9" authorId="1" shapeId="0" xr:uid="{00000000-0006-0000-0400-000015000000}">
      <text>
        <r>
          <rPr>
            <sz val="10"/>
            <rFont val="Arial"/>
            <family val="2"/>
          </rPr>
          <t>Si hace parte de PMR</t>
        </r>
      </text>
    </comment>
    <comment ref="AJ9" authorId="1" shapeId="0" xr:uid="{00000000-0006-0000-0400-000016000000}">
      <text>
        <r>
          <rPr>
            <sz val="10"/>
            <rFont val="Arial"/>
            <family val="2"/>
          </rPr>
          <t xml:space="preserve">Colocar número de un proyecto si hace parte de </t>
        </r>
      </text>
    </comment>
    <comment ref="AQ9" authorId="0" shapeId="0" xr:uid="{00000000-0006-0000-0400-000017000000}">
      <text>
        <r>
          <rPr>
            <sz val="9"/>
            <color indexed="81"/>
            <rFont val="Tahoma"/>
            <family val="2"/>
          </rPr>
          <t xml:space="preserve">Avance de la meta en el periodo, retrasos y soluciones, avances y logros presentados, así como los beneficios y la población beneficiada/grupo etareo producto de la ejecución de la meta
</t>
        </r>
      </text>
    </comment>
    <comment ref="AR9" authorId="0" shapeId="0" xr:uid="{00000000-0006-0000-0400-000018000000}">
      <text>
        <r>
          <rPr>
            <sz val="9"/>
            <color indexed="81"/>
            <rFont val="Tahoma"/>
            <family val="2"/>
          </rPr>
          <t xml:space="preserve">Soportes fisicos y/o digitales,
 que permiten dar cuenta de los logros y resultados de la meta
</t>
        </r>
      </text>
    </comment>
    <comment ref="AU9" authorId="0" shapeId="0" xr:uid="{00000000-0006-0000-0400-000019000000}">
      <text>
        <r>
          <rPr>
            <sz val="9"/>
            <color indexed="81"/>
            <rFont val="Tahoma"/>
            <family val="2"/>
          </rPr>
          <t xml:space="preserve">Avance de la meta en el periodo, retrasos y soluciones, avances y logros presentados, así como los beneficios y la población beneficiada/grupo etareo producto de la ejecución de la meta
</t>
        </r>
      </text>
    </comment>
    <comment ref="AV9" authorId="0" shapeId="0" xr:uid="{00000000-0006-0000-0400-00001A000000}">
      <text>
        <r>
          <rPr>
            <sz val="9"/>
            <color indexed="81"/>
            <rFont val="Tahoma"/>
            <family val="2"/>
          </rPr>
          <t xml:space="preserve">Soportes fisicos y/o digitales,
 que permiten dar cuenta de los logros y resultados de la meta
</t>
        </r>
      </text>
    </comment>
    <comment ref="AY9" authorId="0" shapeId="0" xr:uid="{00000000-0006-0000-0400-00001B000000}">
      <text>
        <r>
          <rPr>
            <sz val="9"/>
            <color indexed="81"/>
            <rFont val="Tahoma"/>
            <family val="2"/>
          </rPr>
          <t xml:space="preserve">Avance de la meta en el periodo, retrasos y soluciones, avances y logros presentados, así como los beneficios y la población beneficiada/grupo etareo producto de la ejecución de la meta
</t>
        </r>
      </text>
    </comment>
    <comment ref="AZ9" authorId="0" shapeId="0" xr:uid="{00000000-0006-0000-0400-00001C000000}">
      <text>
        <r>
          <rPr>
            <sz val="9"/>
            <color indexed="81"/>
            <rFont val="Tahoma"/>
            <family val="2"/>
          </rPr>
          <t xml:space="preserve">Soportes fisicos y/o digitales,
 que permiten dar cuenta de los logros y resultados de la meta
</t>
        </r>
      </text>
    </comment>
    <comment ref="BC9" authorId="0" shapeId="0" xr:uid="{00000000-0006-0000-0400-00001D000000}">
      <text>
        <r>
          <rPr>
            <sz val="9"/>
            <color indexed="81"/>
            <rFont val="Tahoma"/>
            <family val="2"/>
          </rPr>
          <t xml:space="preserve">Avance de la meta en el periodo, retrasos y soluciones, avances y logros presentados, así como los beneficios y la población beneficiada/grupo etareo producto de la ejecución de la meta
</t>
        </r>
      </text>
    </comment>
    <comment ref="BD9" authorId="0" shapeId="0" xr:uid="{00000000-0006-0000-0400-00001E000000}">
      <text>
        <r>
          <rPr>
            <sz val="9"/>
            <color indexed="81"/>
            <rFont val="Tahoma"/>
            <family val="2"/>
          </rPr>
          <t xml:space="preserve">Soportes fisicos y/o digitales,
 que permiten dar cuenta de los logros y resultados de la meta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Olga Quintero</author>
    <author/>
  </authors>
  <commentList>
    <comment ref="B8" authorId="0" shapeId="0" xr:uid="{00000000-0006-0000-0600-000001000000}">
      <text>
        <r>
          <rPr>
            <sz val="9"/>
            <color indexed="81"/>
            <rFont val="Tahoma"/>
            <family val="2"/>
          </rPr>
          <t xml:space="preserve">Numerar cada meta
</t>
        </r>
      </text>
    </comment>
    <comment ref="C8" authorId="0" shapeId="0" xr:uid="{00000000-0006-0000-0600-000002000000}">
      <text>
        <r>
          <rPr>
            <sz val="9"/>
            <color indexed="81"/>
            <rFont val="Tahoma"/>
            <family val="2"/>
          </rPr>
          <t>Definir las metas a las que se compromete la dependencia para la vigencia</t>
        </r>
      </text>
    </comment>
    <comment ref="D8" authorId="0" shapeId="0" xr:uid="{00000000-0006-0000-0600-000003000000}">
      <text>
        <r>
          <rPr>
            <sz val="9"/>
            <color indexed="81"/>
            <rFont val="Tahoma"/>
            <family val="2"/>
          </rPr>
          <t xml:space="preserve">Peso de cada meta dentro del total de metas definidas, la suma de las mismas debe ser del 100%
</t>
        </r>
      </text>
    </comment>
    <comment ref="U8" authorId="1" shapeId="0" xr:uid="{00000000-0006-0000-0600-000004000000}">
      <text>
        <r>
          <rPr>
            <sz val="8"/>
            <color indexed="8"/>
            <rFont val="Tahoma"/>
            <family val="2"/>
          </rPr>
          <t xml:space="preserve">Designación que identifica el indicador respectivo. Ej. “Informe de seguimiento plan
de desarrollo”
</t>
        </r>
      </text>
    </comment>
    <comment ref="V8" authorId="1" shapeId="0" xr:uid="{00000000-0006-0000-0600-000005000000}">
      <text>
        <r>
          <rPr>
            <sz val="8"/>
            <color indexed="8"/>
            <rFont val="Tahoma"/>
            <family val="2"/>
          </rPr>
          <t xml:space="preserve">Constituye la razón de ser del indicador, establece el propósito o fin último de la
medición. La definición debe estar constituida por los siguientes elementos:
1)Qué se espera hacer
2)En donde se quiere hacer
3)Elementos de contexto o descriptivo
</t>
        </r>
      </text>
    </comment>
    <comment ref="W8" authorId="1" shapeId="0" xr:uid="{00000000-0006-0000-0600-000006000000}">
      <text>
        <r>
          <rPr>
            <sz val="8"/>
            <color indexed="8"/>
            <rFont val="Tahoma"/>
            <family val="2"/>
          </rPr>
          <t xml:space="preserve">Hace referencia al Objeto, la descripción de lo que se va a
medir. Ej. (Documentos, jornadas, pactos, planes, proyectos, seguimientos, informes,
talleres, usuarios etc.).
</t>
        </r>
      </text>
    </comment>
    <comment ref="Z8" authorId="1" shapeId="0" xr:uid="{00000000-0006-0000-0600-000007000000}">
      <text>
        <r>
          <rPr>
            <sz val="10"/>
            <rFont val="Arial"/>
            <family val="2"/>
          </rPr>
          <t xml:space="preserve">La naturaleza o tipo del indicador se establece de acuerdo con los
siguientes criterios: Logro de los resultados esperados (Eficacia), manejo de los recursos
disponibles (Eficiencia), impacto de la gestión adelantada (Efectividad), que se puede hacer
por proceso, por conjunto de procesos o en forma global para el sistema
</t>
        </r>
      </text>
    </comment>
    <comment ref="AA8" authorId="0" shapeId="0" xr:uid="{00000000-0006-0000-0600-000008000000}">
      <text>
        <r>
          <rPr>
            <b/>
            <sz val="9"/>
            <color indexed="81"/>
            <rFont val="Tahoma"/>
            <family val="2"/>
          </rPr>
          <t>Olga Quintero:</t>
        </r>
        <r>
          <rPr>
            <sz val="9"/>
            <color indexed="81"/>
            <rFont val="Tahoma"/>
            <family val="2"/>
          </rPr>
          <t xml:space="preserve">
Donde se van a obtener los datos para el indicador  planteado
</t>
        </r>
      </text>
    </comment>
    <comment ref="AB8" authorId="1" shapeId="0" xr:uid="{00000000-0006-0000-0600-000009000000}">
      <text>
        <r>
          <rPr>
            <sz val="10"/>
            <rFont val="Arial"/>
            <family val="2"/>
          </rPr>
          <t xml:space="preserve">Es la frecuencia con la cual se recogen los datos para alimentar el
indicador
</t>
        </r>
      </text>
    </comment>
    <comment ref="AC8" authorId="1" shapeId="0" xr:uid="{00000000-0006-0000-0600-00000A000000}">
      <text>
        <r>
          <rPr>
            <sz val="10"/>
            <rFont val="Arial"/>
            <family val="2"/>
          </rPr>
          <t xml:space="preserve">Calificación otorgada de acuerdo con las facilidades que se tengan
para tener la información
</t>
        </r>
      </text>
    </comment>
    <comment ref="AG8" authorId="1" shapeId="0" xr:uid="{00000000-0006-0000-0600-00000B000000}">
      <text>
        <r>
          <rPr>
            <sz val="10"/>
            <rFont val="Arial"/>
            <family val="2"/>
          </rPr>
          <t xml:space="preserve">Este campo el sistema lo trae automáticamente a gestión
</t>
        </r>
      </text>
    </comment>
    <comment ref="AH8" authorId="1" shapeId="0" xr:uid="{00000000-0006-0000-0600-00000C000000}">
      <text>
        <r>
          <rPr>
            <sz val="10"/>
            <rFont val="Arial"/>
            <family val="2"/>
          </rPr>
          <t xml:space="preserve">Con que objetivos, procesos, proyectos o planes esta asociado el indicador, </t>
        </r>
        <r>
          <rPr>
            <b/>
            <sz val="10"/>
            <rFont val="Arial"/>
            <family val="2"/>
          </rPr>
          <t>ELIJA LOS QUE CREA NECESARIOS</t>
        </r>
      </text>
    </comment>
    <comment ref="AK8" authorId="1" shapeId="0" xr:uid="{00000000-0006-0000-0600-00000D000000}">
      <text>
        <r>
          <rPr>
            <sz val="10"/>
            <rFont val="Arial"/>
            <family val="2"/>
          </rPr>
          <t>Relacione toda la normatividad asociada  a la meta, seleccione los necesarios</t>
        </r>
      </text>
    </comment>
    <comment ref="AL8" authorId="1" shapeId="0" xr:uid="{00000000-0006-0000-0600-00000E000000}">
      <text>
        <r>
          <rPr>
            <sz val="10"/>
            <rFont val="Arial"/>
            <family val="2"/>
          </rPr>
          <t xml:space="preserve">En este campo se puede complementar de donde sale la fuente de datos,
quienes y que entidades participan con el aporte de la información para el cumplimiento del
indicador, como se tiene previsto el cumplimiento de la meta.
</t>
        </r>
      </text>
    </comment>
    <comment ref="AM8" authorId="1" shapeId="0" xr:uid="{00000000-0006-0000-0600-00000F000000}">
      <text>
        <r>
          <rPr>
            <sz val="10"/>
            <rFont val="Arial"/>
            <family val="2"/>
          </rPr>
          <t>Responsables de la tarea del indicador</t>
        </r>
      </text>
    </comment>
    <comment ref="AN8" authorId="1" shapeId="0" xr:uid="{00000000-0006-0000-0600-000010000000}">
      <text>
        <r>
          <rPr>
            <sz val="10"/>
            <rFont val="Arial"/>
            <family val="2"/>
          </rPr>
          <t>Soportes fisicos y/o digitales,
 que permiten dar cuenta de los logros y resultados de la meta</t>
        </r>
      </text>
    </comment>
    <comment ref="AD9" authorId="1" shapeId="0" xr:uid="{00000000-0006-0000-0600-000011000000}">
      <text>
        <r>
          <rPr>
            <sz val="10"/>
            <rFont val="Arial"/>
            <family val="2"/>
          </rPr>
          <t xml:space="preserve">Es el dato referencia para la comparación. En el caso de que no exista, se
escribirá no aplica (N.A)
</t>
        </r>
      </text>
    </comment>
    <comment ref="AE9" authorId="1" shapeId="0" xr:uid="{00000000-0006-0000-0600-000012000000}">
      <text>
        <r>
          <rPr>
            <sz val="10"/>
            <rFont val="Arial"/>
            <family val="2"/>
          </rPr>
          <t>Año vigencia del indicador</t>
        </r>
      </text>
    </comment>
    <comment ref="AF9" authorId="1" shapeId="0" xr:uid="{00000000-0006-0000-0600-000013000000}">
      <text>
        <r>
          <rPr>
            <sz val="10"/>
            <rFont val="Arial"/>
            <family val="2"/>
          </rPr>
          <t>Corresponde al periodo del cual se ha tomando la línea base para el
Indicador</t>
        </r>
      </text>
    </comment>
    <comment ref="AH9" authorId="1" shapeId="0" xr:uid="{00000000-0006-0000-0600-000014000000}">
      <text>
        <r>
          <rPr>
            <sz val="10"/>
            <rFont val="Arial"/>
            <family val="2"/>
          </rPr>
          <t>Que objetivo estratégico cumple</t>
        </r>
      </text>
    </comment>
    <comment ref="AI9" authorId="1" shapeId="0" xr:uid="{00000000-0006-0000-0600-000015000000}">
      <text>
        <r>
          <rPr>
            <sz val="10"/>
            <rFont val="Arial"/>
            <family val="2"/>
          </rPr>
          <t>Si hace parte de PMR</t>
        </r>
      </text>
    </comment>
    <comment ref="AJ9" authorId="1" shapeId="0" xr:uid="{00000000-0006-0000-0600-000016000000}">
      <text>
        <r>
          <rPr>
            <sz val="10"/>
            <rFont val="Arial"/>
            <family val="2"/>
          </rPr>
          <t xml:space="preserve">Colocar número de un proyecto si hace parte de </t>
        </r>
      </text>
    </comment>
    <comment ref="AQ9" authorId="0" shapeId="0" xr:uid="{00000000-0006-0000-0600-000017000000}">
      <text>
        <r>
          <rPr>
            <sz val="9"/>
            <color indexed="81"/>
            <rFont val="Tahoma"/>
            <family val="2"/>
          </rPr>
          <t xml:space="preserve">Avance de la meta en el periodo, retrasos y soluciones, avances y logros presentados, así como los beneficios y la población beneficiada/grupo etareo producto de la ejecución de la meta
</t>
        </r>
      </text>
    </comment>
    <comment ref="AR9" authorId="0" shapeId="0" xr:uid="{00000000-0006-0000-0600-000018000000}">
      <text>
        <r>
          <rPr>
            <sz val="9"/>
            <color indexed="81"/>
            <rFont val="Tahoma"/>
            <family val="2"/>
          </rPr>
          <t xml:space="preserve">Soportes fisicos y/o digitales,
 que permiten dar cuenta de los logros y resultados de la meta
</t>
        </r>
      </text>
    </comment>
    <comment ref="AU9" authorId="0" shapeId="0" xr:uid="{00000000-0006-0000-0600-000019000000}">
      <text>
        <r>
          <rPr>
            <sz val="9"/>
            <color indexed="81"/>
            <rFont val="Tahoma"/>
            <family val="2"/>
          </rPr>
          <t xml:space="preserve">Avance de la meta en el periodo, retrasos y soluciones, avances y logros presentados, así como los beneficios y la población beneficiada/grupo etareo producto de la ejecución de la meta
</t>
        </r>
      </text>
    </comment>
    <comment ref="AV9" authorId="0" shapeId="0" xr:uid="{00000000-0006-0000-0600-00001A000000}">
      <text>
        <r>
          <rPr>
            <sz val="9"/>
            <color indexed="81"/>
            <rFont val="Tahoma"/>
            <family val="2"/>
          </rPr>
          <t xml:space="preserve">Soportes fisicos y/o digitales,
 que permiten dar cuenta de los logros y resultados de la meta
</t>
        </r>
      </text>
    </comment>
    <comment ref="AY9" authorId="0" shapeId="0" xr:uid="{00000000-0006-0000-0600-00001B000000}">
      <text>
        <r>
          <rPr>
            <sz val="9"/>
            <color indexed="81"/>
            <rFont val="Tahoma"/>
            <family val="2"/>
          </rPr>
          <t xml:space="preserve">Avance de la meta en el periodo, retrasos y soluciones, avances y logros presentados, así como los beneficios y la población beneficiada/grupo etareo producto de la ejecución de la meta
</t>
        </r>
      </text>
    </comment>
    <comment ref="AZ9" authorId="0" shapeId="0" xr:uid="{00000000-0006-0000-0600-00001C000000}">
      <text>
        <r>
          <rPr>
            <sz val="9"/>
            <color indexed="81"/>
            <rFont val="Tahoma"/>
            <family val="2"/>
          </rPr>
          <t xml:space="preserve">Soportes fisicos y/o digitales,
 que permiten dar cuenta de los logros y resultados de la meta
</t>
        </r>
      </text>
    </comment>
    <comment ref="BC9" authorId="0" shapeId="0" xr:uid="{00000000-0006-0000-0600-00001D000000}">
      <text>
        <r>
          <rPr>
            <sz val="9"/>
            <color indexed="81"/>
            <rFont val="Tahoma"/>
            <family val="2"/>
          </rPr>
          <t xml:space="preserve">Avance de la meta en el periodo, retrasos y soluciones, avances y logros presentados, así como los beneficios y la población beneficiada/grupo etareo producto de la ejecución de la meta
</t>
        </r>
      </text>
    </comment>
    <comment ref="BD9" authorId="0" shapeId="0" xr:uid="{00000000-0006-0000-0600-00001E000000}">
      <text>
        <r>
          <rPr>
            <sz val="9"/>
            <color indexed="81"/>
            <rFont val="Tahoma"/>
            <family val="2"/>
          </rPr>
          <t xml:space="preserve">Soportes fisicos y/o digitales,
 que permiten dar cuenta de los logros y resultados de la meta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Olga Quintero</author>
    <author/>
  </authors>
  <commentList>
    <comment ref="B8" authorId="0" shapeId="0" xr:uid="{00000000-0006-0000-0700-000001000000}">
      <text>
        <r>
          <rPr>
            <sz val="9"/>
            <color indexed="81"/>
            <rFont val="Tahoma"/>
            <family val="2"/>
          </rPr>
          <t xml:space="preserve">Numerar cada meta
</t>
        </r>
      </text>
    </comment>
    <comment ref="C8" authorId="0" shapeId="0" xr:uid="{00000000-0006-0000-0700-000002000000}">
      <text>
        <r>
          <rPr>
            <sz val="9"/>
            <color indexed="81"/>
            <rFont val="Tahoma"/>
            <family val="2"/>
          </rPr>
          <t>Definir las metas a las que se compromete la dependencia para la vigencia</t>
        </r>
      </text>
    </comment>
    <comment ref="D8" authorId="0" shapeId="0" xr:uid="{00000000-0006-0000-0700-000003000000}">
      <text>
        <r>
          <rPr>
            <sz val="9"/>
            <color indexed="81"/>
            <rFont val="Tahoma"/>
            <family val="2"/>
          </rPr>
          <t xml:space="preserve">Peso de cada meta dentro del total de metas definidas, la suma de las mismas debe ser del 100%
</t>
        </r>
      </text>
    </comment>
    <comment ref="U8" authorId="1" shapeId="0" xr:uid="{00000000-0006-0000-0700-000004000000}">
      <text>
        <r>
          <rPr>
            <sz val="8"/>
            <color indexed="8"/>
            <rFont val="Tahoma"/>
            <family val="2"/>
          </rPr>
          <t xml:space="preserve">Designación que identifica el indicador respectivo. Ej. “Informe de seguimiento plan
de desarrollo”
</t>
        </r>
      </text>
    </comment>
    <comment ref="V8" authorId="1" shapeId="0" xr:uid="{00000000-0006-0000-0700-000005000000}">
      <text>
        <r>
          <rPr>
            <sz val="8"/>
            <color indexed="8"/>
            <rFont val="Tahoma"/>
            <family val="2"/>
          </rPr>
          <t xml:space="preserve">Constituye la razón de ser del indicador, establece el propósito o fin último de la
medición. La definición debe estar constituida por los siguientes elementos:
1)Qué se espera hacer
2)En donde se quiere hacer
3)Elementos de contexto o descriptivo
</t>
        </r>
      </text>
    </comment>
    <comment ref="W8" authorId="1" shapeId="0" xr:uid="{00000000-0006-0000-0700-000006000000}">
      <text>
        <r>
          <rPr>
            <sz val="8"/>
            <color indexed="8"/>
            <rFont val="Tahoma"/>
            <family val="2"/>
          </rPr>
          <t xml:space="preserve">Hace referencia al Objeto, la descripción de lo que se va a
medir. Ej. (Documentos, jornadas, pactos, planes, proyectos, seguimientos, informes,
talleres, usuarios etc.).
</t>
        </r>
      </text>
    </comment>
    <comment ref="Z8" authorId="1" shapeId="0" xr:uid="{00000000-0006-0000-0700-000007000000}">
      <text>
        <r>
          <rPr>
            <sz val="10"/>
            <rFont val="Arial"/>
            <family val="2"/>
          </rPr>
          <t xml:space="preserve">La naturaleza o tipo del indicador se establece de acuerdo con los
siguientes criterios: Logro de los resultados esperados (Eficacia), manejo de los recursos
disponibles (Eficiencia), impacto de la gestión adelantada (Efectividad), que se puede hacer
por proceso, por conjunto de procesos o en forma global para el sistema
</t>
        </r>
      </text>
    </comment>
    <comment ref="AA8" authorId="0" shapeId="0" xr:uid="{00000000-0006-0000-0700-000008000000}">
      <text>
        <r>
          <rPr>
            <b/>
            <sz val="9"/>
            <color indexed="81"/>
            <rFont val="Tahoma"/>
            <family val="2"/>
          </rPr>
          <t>Olga Quintero:</t>
        </r>
        <r>
          <rPr>
            <sz val="9"/>
            <color indexed="81"/>
            <rFont val="Tahoma"/>
            <family val="2"/>
          </rPr>
          <t xml:space="preserve">
Donde se van a obtener los datos para el indicador  planteado
</t>
        </r>
      </text>
    </comment>
    <comment ref="AB8" authorId="1" shapeId="0" xr:uid="{00000000-0006-0000-0700-000009000000}">
      <text>
        <r>
          <rPr>
            <sz val="10"/>
            <rFont val="Arial"/>
            <family val="2"/>
          </rPr>
          <t xml:space="preserve">Es la frecuencia con la cual se recogen los datos para alimentar el
indicador
</t>
        </r>
      </text>
    </comment>
    <comment ref="AC8" authorId="1" shapeId="0" xr:uid="{00000000-0006-0000-0700-00000A000000}">
      <text>
        <r>
          <rPr>
            <sz val="10"/>
            <rFont val="Arial"/>
            <family val="2"/>
          </rPr>
          <t xml:space="preserve">Calificación otorgada de acuerdo con las facilidades que se tengan
para tener la información
</t>
        </r>
      </text>
    </comment>
    <comment ref="AG8" authorId="1" shapeId="0" xr:uid="{00000000-0006-0000-0700-00000B000000}">
      <text>
        <r>
          <rPr>
            <sz val="10"/>
            <rFont val="Arial"/>
            <family val="2"/>
          </rPr>
          <t xml:space="preserve">Este campo el sistema lo trae automáticamente a gestión
</t>
        </r>
      </text>
    </comment>
    <comment ref="AH8" authorId="1" shapeId="0" xr:uid="{00000000-0006-0000-0700-00000C000000}">
      <text>
        <r>
          <rPr>
            <sz val="10"/>
            <rFont val="Arial"/>
            <family val="2"/>
          </rPr>
          <t xml:space="preserve">Con que objetivos, procesos, proyectos o planes esta asociado el indicador, </t>
        </r>
        <r>
          <rPr>
            <b/>
            <sz val="10"/>
            <rFont val="Arial"/>
            <family val="2"/>
          </rPr>
          <t>ELIJA LOS QUE CREA NECESARIOS</t>
        </r>
      </text>
    </comment>
    <comment ref="AK8" authorId="1" shapeId="0" xr:uid="{00000000-0006-0000-0700-00000D000000}">
      <text>
        <r>
          <rPr>
            <sz val="10"/>
            <rFont val="Arial"/>
            <family val="2"/>
          </rPr>
          <t>Relacione toda la normatividad asociada  a la meta, seleccione los necesarios</t>
        </r>
      </text>
    </comment>
    <comment ref="AL8" authorId="1" shapeId="0" xr:uid="{00000000-0006-0000-0700-00000E000000}">
      <text>
        <r>
          <rPr>
            <sz val="10"/>
            <rFont val="Arial"/>
            <family val="2"/>
          </rPr>
          <t xml:space="preserve">En este campo se puede complementar de donde sale la fuente de datos,
quienes y que entidades participan con el aporte de la información para el cumplimiento del
indicador, como se tiene previsto el cumplimiento de la meta.
</t>
        </r>
      </text>
    </comment>
    <comment ref="AM8" authorId="1" shapeId="0" xr:uid="{00000000-0006-0000-0700-00000F000000}">
      <text>
        <r>
          <rPr>
            <sz val="10"/>
            <rFont val="Arial"/>
            <family val="2"/>
          </rPr>
          <t>Responsables de la tarea del indicador</t>
        </r>
      </text>
    </comment>
    <comment ref="AN8" authorId="1" shapeId="0" xr:uid="{00000000-0006-0000-0700-000010000000}">
      <text>
        <r>
          <rPr>
            <sz val="10"/>
            <rFont val="Arial"/>
            <family val="2"/>
          </rPr>
          <t>Soportes fisicos y/o digitales,
 que permiten dar cuenta de los logros y resultados de la meta</t>
        </r>
      </text>
    </comment>
    <comment ref="AD9" authorId="1" shapeId="0" xr:uid="{00000000-0006-0000-0700-000011000000}">
      <text>
        <r>
          <rPr>
            <sz val="10"/>
            <rFont val="Arial"/>
            <family val="2"/>
          </rPr>
          <t xml:space="preserve">Es el dato referencia para la comparación. En el caso de que no exista, se
escribirá no aplica (N.A)
</t>
        </r>
      </text>
    </comment>
    <comment ref="AE9" authorId="1" shapeId="0" xr:uid="{00000000-0006-0000-0700-000012000000}">
      <text>
        <r>
          <rPr>
            <sz val="10"/>
            <rFont val="Arial"/>
            <family val="2"/>
          </rPr>
          <t>Año vigencia del indicador</t>
        </r>
      </text>
    </comment>
    <comment ref="AF9" authorId="1" shapeId="0" xr:uid="{00000000-0006-0000-0700-000013000000}">
      <text>
        <r>
          <rPr>
            <sz val="10"/>
            <rFont val="Arial"/>
            <family val="2"/>
          </rPr>
          <t>Corresponde al periodo del cual se ha tomando la línea base para el
Indicador</t>
        </r>
      </text>
    </comment>
    <comment ref="AH9" authorId="1" shapeId="0" xr:uid="{00000000-0006-0000-0700-000014000000}">
      <text>
        <r>
          <rPr>
            <sz val="10"/>
            <rFont val="Arial"/>
            <family val="2"/>
          </rPr>
          <t>Que objetivo estratégico cumple</t>
        </r>
      </text>
    </comment>
    <comment ref="AI9" authorId="1" shapeId="0" xr:uid="{00000000-0006-0000-0700-000015000000}">
      <text>
        <r>
          <rPr>
            <sz val="10"/>
            <rFont val="Arial"/>
            <family val="2"/>
          </rPr>
          <t>Si hace parte de PMR</t>
        </r>
      </text>
    </comment>
    <comment ref="AJ9" authorId="1" shapeId="0" xr:uid="{00000000-0006-0000-0700-000016000000}">
      <text>
        <r>
          <rPr>
            <sz val="10"/>
            <rFont val="Arial"/>
            <family val="2"/>
          </rPr>
          <t xml:space="preserve">Colocar número de un proyecto si hace parte de </t>
        </r>
      </text>
    </comment>
    <comment ref="AQ9" authorId="0" shapeId="0" xr:uid="{00000000-0006-0000-0700-000017000000}">
      <text>
        <r>
          <rPr>
            <sz val="9"/>
            <color indexed="81"/>
            <rFont val="Tahoma"/>
            <family val="2"/>
          </rPr>
          <t xml:space="preserve">Avance de la meta en el periodo, retrasos y soluciones, avances y logros presentados, así como los beneficios y la población beneficiada/grupo etareo producto de la ejecución de la meta
</t>
        </r>
      </text>
    </comment>
    <comment ref="AR9" authorId="0" shapeId="0" xr:uid="{00000000-0006-0000-0700-000018000000}">
      <text>
        <r>
          <rPr>
            <sz val="9"/>
            <color indexed="81"/>
            <rFont val="Tahoma"/>
            <family val="2"/>
          </rPr>
          <t xml:space="preserve">Soportes fisicos y/o digitales,
 que permiten dar cuenta de los logros y resultados de la meta
</t>
        </r>
      </text>
    </comment>
    <comment ref="AU9" authorId="0" shapeId="0" xr:uid="{00000000-0006-0000-0700-000019000000}">
      <text>
        <r>
          <rPr>
            <sz val="9"/>
            <color indexed="81"/>
            <rFont val="Tahoma"/>
            <family val="2"/>
          </rPr>
          <t xml:space="preserve">Avance de la meta en el periodo, retrasos y soluciones, avances y logros presentados, así como los beneficios y la población beneficiada/grupo etareo producto de la ejecución de la meta
</t>
        </r>
      </text>
    </comment>
    <comment ref="AV9" authorId="0" shapeId="0" xr:uid="{00000000-0006-0000-0700-00001A000000}">
      <text>
        <r>
          <rPr>
            <sz val="9"/>
            <color indexed="81"/>
            <rFont val="Tahoma"/>
            <family val="2"/>
          </rPr>
          <t xml:space="preserve">Soportes fisicos y/o digitales,
 que permiten dar cuenta de los logros y resultados de la meta
</t>
        </r>
      </text>
    </comment>
    <comment ref="AY9" authorId="0" shapeId="0" xr:uid="{00000000-0006-0000-0700-00001B000000}">
      <text>
        <r>
          <rPr>
            <sz val="9"/>
            <color indexed="81"/>
            <rFont val="Tahoma"/>
            <family val="2"/>
          </rPr>
          <t xml:space="preserve">Avance de la meta en el periodo, retrasos y soluciones, avances y logros presentados, así como los beneficios y la población beneficiada/grupo etareo producto de la ejecución de la meta
</t>
        </r>
      </text>
    </comment>
    <comment ref="AZ9" authorId="0" shapeId="0" xr:uid="{00000000-0006-0000-0700-00001C000000}">
      <text>
        <r>
          <rPr>
            <sz val="9"/>
            <color indexed="81"/>
            <rFont val="Tahoma"/>
            <family val="2"/>
          </rPr>
          <t xml:space="preserve">Soportes fisicos y/o digitales,
 que permiten dar cuenta de los logros y resultados de la meta
</t>
        </r>
      </text>
    </comment>
    <comment ref="BC9" authorId="0" shapeId="0" xr:uid="{00000000-0006-0000-0700-00001D000000}">
      <text>
        <r>
          <rPr>
            <sz val="9"/>
            <color indexed="81"/>
            <rFont val="Tahoma"/>
            <family val="2"/>
          </rPr>
          <t xml:space="preserve">Avance de la meta en el periodo, retrasos y soluciones, avances y logros presentados, así como los beneficios y la población beneficiada/grupo etareo producto de la ejecución de la meta
</t>
        </r>
      </text>
    </comment>
    <comment ref="BD9" authorId="0" shapeId="0" xr:uid="{00000000-0006-0000-0700-00001E000000}">
      <text>
        <r>
          <rPr>
            <sz val="9"/>
            <color indexed="81"/>
            <rFont val="Tahoma"/>
            <family val="2"/>
          </rPr>
          <t xml:space="preserve">Soportes fisicos y/o digitales,
 que permiten dar cuenta de los logros y resultados de la meta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Olga Quintero</author>
    <author/>
  </authors>
  <commentList>
    <comment ref="B8" authorId="0" shapeId="0" xr:uid="{00000000-0006-0000-0800-000001000000}">
      <text>
        <r>
          <rPr>
            <sz val="9"/>
            <color indexed="81"/>
            <rFont val="Tahoma"/>
            <family val="2"/>
          </rPr>
          <t xml:space="preserve">Numerar cada meta
</t>
        </r>
      </text>
    </comment>
    <comment ref="C8" authorId="0" shapeId="0" xr:uid="{00000000-0006-0000-0800-000002000000}">
      <text>
        <r>
          <rPr>
            <sz val="9"/>
            <color indexed="81"/>
            <rFont val="Tahoma"/>
            <family val="2"/>
          </rPr>
          <t>Definir las metas a las que se compromete la dependencia para la vigencia</t>
        </r>
      </text>
    </comment>
    <comment ref="D8" authorId="0" shapeId="0" xr:uid="{00000000-0006-0000-0800-000003000000}">
      <text>
        <r>
          <rPr>
            <sz val="9"/>
            <color indexed="81"/>
            <rFont val="Tahoma"/>
            <family val="2"/>
          </rPr>
          <t xml:space="preserve">Peso de cada meta dentro del total de metas definidas, la suma de las mismas debe ser del 100%
</t>
        </r>
      </text>
    </comment>
    <comment ref="U8" authorId="1" shapeId="0" xr:uid="{00000000-0006-0000-0800-000004000000}">
      <text>
        <r>
          <rPr>
            <sz val="8"/>
            <color indexed="8"/>
            <rFont val="Tahoma"/>
            <family val="2"/>
          </rPr>
          <t xml:space="preserve">Designación que identifica el indicador respectivo. Ej. “Informe de seguimiento plan
de desarrollo”
</t>
        </r>
      </text>
    </comment>
    <comment ref="V8" authorId="1" shapeId="0" xr:uid="{00000000-0006-0000-0800-000005000000}">
      <text>
        <r>
          <rPr>
            <sz val="8"/>
            <color indexed="8"/>
            <rFont val="Tahoma"/>
            <family val="2"/>
          </rPr>
          <t xml:space="preserve">Constituye la razón de ser del indicador, establece el propósito o fin último de la
medición. La definición debe estar constituida por los siguientes elementos:
1)Qué se espera hacer
2)En donde se quiere hacer
3)Elementos de contexto o descriptivo
</t>
        </r>
      </text>
    </comment>
    <comment ref="W8" authorId="1" shapeId="0" xr:uid="{00000000-0006-0000-0800-000006000000}">
      <text>
        <r>
          <rPr>
            <sz val="8"/>
            <color indexed="8"/>
            <rFont val="Tahoma"/>
            <family val="2"/>
          </rPr>
          <t xml:space="preserve">Hace referencia al Objeto, la descripción de lo que se va a
medir. Ej. (Documentos, jornadas, pactos, planes, proyectos, seguimientos, informes,
talleres, usuarios etc.).
</t>
        </r>
      </text>
    </comment>
    <comment ref="Z8" authorId="1" shapeId="0" xr:uid="{00000000-0006-0000-0800-000007000000}">
      <text>
        <r>
          <rPr>
            <sz val="10"/>
            <rFont val="Arial"/>
            <family val="2"/>
          </rPr>
          <t xml:space="preserve">La naturaleza o tipo del indicador se establece de acuerdo con los
siguientes criterios: Logro de los resultados esperados (Eficacia), manejo de los recursos
disponibles (Eficiencia), impacto de la gestión adelantada (Efectividad), que se puede hacer
por proceso, por conjunto de procesos o en forma global para el sistema
</t>
        </r>
      </text>
    </comment>
    <comment ref="AA8" authorId="0" shapeId="0" xr:uid="{00000000-0006-0000-0800-000008000000}">
      <text>
        <r>
          <rPr>
            <b/>
            <sz val="9"/>
            <color indexed="81"/>
            <rFont val="Tahoma"/>
            <family val="2"/>
          </rPr>
          <t>Olga Quintero:</t>
        </r>
        <r>
          <rPr>
            <sz val="9"/>
            <color indexed="81"/>
            <rFont val="Tahoma"/>
            <family val="2"/>
          </rPr>
          <t xml:space="preserve">
Donde se van a obtener los datos para el indicador  planteado
</t>
        </r>
      </text>
    </comment>
    <comment ref="AB8" authorId="1" shapeId="0" xr:uid="{00000000-0006-0000-0800-000009000000}">
      <text>
        <r>
          <rPr>
            <sz val="10"/>
            <rFont val="Arial"/>
            <family val="2"/>
          </rPr>
          <t xml:space="preserve">Es la frecuencia con la cual se recogen los datos para alimentar el
indicador
</t>
        </r>
      </text>
    </comment>
    <comment ref="AC8" authorId="1" shapeId="0" xr:uid="{00000000-0006-0000-0800-00000A000000}">
      <text>
        <r>
          <rPr>
            <sz val="10"/>
            <rFont val="Arial"/>
            <family val="2"/>
          </rPr>
          <t xml:space="preserve">Calificación otorgada de acuerdo con las facilidades que se tengan
para tener la información
</t>
        </r>
      </text>
    </comment>
    <comment ref="AG8" authorId="1" shapeId="0" xr:uid="{00000000-0006-0000-0800-00000B000000}">
      <text>
        <r>
          <rPr>
            <sz val="10"/>
            <rFont val="Arial"/>
            <family val="2"/>
          </rPr>
          <t xml:space="preserve">Este campo el sistema lo trae automáticamente a gestión
</t>
        </r>
      </text>
    </comment>
    <comment ref="AH8" authorId="1" shapeId="0" xr:uid="{00000000-0006-0000-0800-00000C000000}">
      <text>
        <r>
          <rPr>
            <sz val="10"/>
            <rFont val="Arial"/>
            <family val="2"/>
          </rPr>
          <t xml:space="preserve">Con que objetivos, procesos, proyectos o planes esta asociado el indicador, </t>
        </r>
        <r>
          <rPr>
            <b/>
            <sz val="10"/>
            <rFont val="Arial"/>
            <family val="2"/>
          </rPr>
          <t>ELIJA LOS QUE CREA NECESARIOS</t>
        </r>
      </text>
    </comment>
    <comment ref="AK8" authorId="1" shapeId="0" xr:uid="{00000000-0006-0000-0800-00000D000000}">
      <text>
        <r>
          <rPr>
            <sz val="10"/>
            <rFont val="Arial"/>
            <family val="2"/>
          </rPr>
          <t>Relacione toda la normatividad asociada  a la meta, seleccione los necesarios</t>
        </r>
      </text>
    </comment>
    <comment ref="AL8" authorId="1" shapeId="0" xr:uid="{00000000-0006-0000-0800-00000E000000}">
      <text>
        <r>
          <rPr>
            <sz val="10"/>
            <rFont val="Arial"/>
            <family val="2"/>
          </rPr>
          <t xml:space="preserve">En este campo se puede complementar de donde sale la fuente de datos,
quienes y que entidades participan con el aporte de la información para el cumplimiento del
indicador, como se tiene previsto el cumplimiento de la meta.
</t>
        </r>
      </text>
    </comment>
    <comment ref="AM8" authorId="1" shapeId="0" xr:uid="{00000000-0006-0000-0800-00000F000000}">
      <text>
        <r>
          <rPr>
            <sz val="10"/>
            <rFont val="Arial"/>
            <family val="2"/>
          </rPr>
          <t>Responsables de la tarea del indicador</t>
        </r>
      </text>
    </comment>
    <comment ref="AN8" authorId="1" shapeId="0" xr:uid="{00000000-0006-0000-0800-000010000000}">
      <text>
        <r>
          <rPr>
            <sz val="10"/>
            <rFont val="Arial"/>
            <family val="2"/>
          </rPr>
          <t>Soportes fisicos y/o digitales,
 que permiten dar cuenta de los logros y resultados de la meta</t>
        </r>
      </text>
    </comment>
    <comment ref="AD9" authorId="1" shapeId="0" xr:uid="{00000000-0006-0000-0800-000011000000}">
      <text>
        <r>
          <rPr>
            <sz val="10"/>
            <rFont val="Arial"/>
            <family val="2"/>
          </rPr>
          <t xml:space="preserve">Es el dato referencia para la comparación. En el caso de que no exista, se
escribirá no aplica (N.A)
</t>
        </r>
      </text>
    </comment>
    <comment ref="AE9" authorId="1" shapeId="0" xr:uid="{00000000-0006-0000-0800-000012000000}">
      <text>
        <r>
          <rPr>
            <sz val="10"/>
            <rFont val="Arial"/>
            <family val="2"/>
          </rPr>
          <t>Año vigencia del indicador</t>
        </r>
      </text>
    </comment>
    <comment ref="AF9" authorId="1" shapeId="0" xr:uid="{00000000-0006-0000-0800-000013000000}">
      <text>
        <r>
          <rPr>
            <sz val="10"/>
            <rFont val="Arial"/>
            <family val="2"/>
          </rPr>
          <t>Corresponde al periodo del cual se ha tomando la línea base para el
Indicador</t>
        </r>
      </text>
    </comment>
    <comment ref="AH9" authorId="1" shapeId="0" xr:uid="{00000000-0006-0000-0800-000014000000}">
      <text>
        <r>
          <rPr>
            <sz val="10"/>
            <rFont val="Arial"/>
            <family val="2"/>
          </rPr>
          <t>Que objetivo estratégico cumple</t>
        </r>
      </text>
    </comment>
    <comment ref="AI9" authorId="1" shapeId="0" xr:uid="{00000000-0006-0000-0800-000015000000}">
      <text>
        <r>
          <rPr>
            <sz val="10"/>
            <rFont val="Arial"/>
            <family val="2"/>
          </rPr>
          <t>Si hace parte de PMR</t>
        </r>
      </text>
    </comment>
    <comment ref="AJ9" authorId="1" shapeId="0" xr:uid="{00000000-0006-0000-0800-000016000000}">
      <text>
        <r>
          <rPr>
            <sz val="10"/>
            <rFont val="Arial"/>
            <family val="2"/>
          </rPr>
          <t xml:space="preserve">Colocar número de un proyecto si hace parte de </t>
        </r>
      </text>
    </comment>
    <comment ref="AQ9" authorId="0" shapeId="0" xr:uid="{00000000-0006-0000-0800-000017000000}">
      <text>
        <r>
          <rPr>
            <sz val="9"/>
            <color indexed="81"/>
            <rFont val="Tahoma"/>
            <family val="2"/>
          </rPr>
          <t xml:space="preserve">Avance de la meta en el periodo, retrasos y soluciones, avances y logros presentados, así como los beneficios y la población beneficiada/grupo etareo producto de la ejecución de la meta
</t>
        </r>
      </text>
    </comment>
    <comment ref="AR9" authorId="0" shapeId="0" xr:uid="{00000000-0006-0000-0800-000018000000}">
      <text>
        <r>
          <rPr>
            <sz val="9"/>
            <color indexed="81"/>
            <rFont val="Tahoma"/>
            <family val="2"/>
          </rPr>
          <t xml:space="preserve">Soportes fisicos y/o digitales,
 que permiten dar cuenta de los logros y resultados de la meta
</t>
        </r>
      </text>
    </comment>
    <comment ref="AU9" authorId="0" shapeId="0" xr:uid="{00000000-0006-0000-0800-000019000000}">
      <text>
        <r>
          <rPr>
            <sz val="9"/>
            <color indexed="81"/>
            <rFont val="Tahoma"/>
            <family val="2"/>
          </rPr>
          <t xml:space="preserve">Avance de la meta en el periodo, retrasos y soluciones, avances y logros presentados, así como los beneficios y la población beneficiada/grupo etareo producto de la ejecución de la meta
</t>
        </r>
      </text>
    </comment>
    <comment ref="AV9" authorId="0" shapeId="0" xr:uid="{00000000-0006-0000-0800-00001A000000}">
      <text>
        <r>
          <rPr>
            <sz val="9"/>
            <color indexed="81"/>
            <rFont val="Tahoma"/>
            <family val="2"/>
          </rPr>
          <t xml:space="preserve">Soportes fisicos y/o digitales,
 que permiten dar cuenta de los logros y resultados de la meta
</t>
        </r>
      </text>
    </comment>
    <comment ref="AY9" authorId="0" shapeId="0" xr:uid="{00000000-0006-0000-0800-00001B000000}">
      <text>
        <r>
          <rPr>
            <sz val="9"/>
            <color indexed="81"/>
            <rFont val="Tahoma"/>
            <family val="2"/>
          </rPr>
          <t xml:space="preserve">Avance de la meta en el periodo, retrasos y soluciones, avances y logros presentados, así como los beneficios y la población beneficiada/grupo etareo producto de la ejecución de la meta
</t>
        </r>
      </text>
    </comment>
    <comment ref="AZ9" authorId="0" shapeId="0" xr:uid="{00000000-0006-0000-0800-00001C000000}">
      <text>
        <r>
          <rPr>
            <sz val="9"/>
            <color indexed="81"/>
            <rFont val="Tahoma"/>
            <family val="2"/>
          </rPr>
          <t xml:space="preserve">Soportes fisicos y/o digitales,
 que permiten dar cuenta de los logros y resultados de la meta
</t>
        </r>
      </text>
    </comment>
    <comment ref="BC9" authorId="0" shapeId="0" xr:uid="{00000000-0006-0000-0800-00001D000000}">
      <text>
        <r>
          <rPr>
            <sz val="9"/>
            <color indexed="81"/>
            <rFont val="Tahoma"/>
            <family val="2"/>
          </rPr>
          <t xml:space="preserve">Avance de la meta en el periodo, retrasos y soluciones, avances y logros presentados, así como los beneficios y la población beneficiada/grupo etareo producto de la ejecución de la meta
</t>
        </r>
      </text>
    </comment>
    <comment ref="BD9" authorId="0" shapeId="0" xr:uid="{00000000-0006-0000-0800-00001E000000}">
      <text>
        <r>
          <rPr>
            <sz val="9"/>
            <color indexed="81"/>
            <rFont val="Tahoma"/>
            <family val="2"/>
          </rPr>
          <t xml:space="preserve">Soportes fisicos y/o digitales,
 que permiten dar cuenta de los logros y resultados de la meta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Olga Quintero</author>
    <author/>
  </authors>
  <commentList>
    <comment ref="B8" authorId="0" shapeId="0" xr:uid="{00000000-0006-0000-0900-000001000000}">
      <text>
        <r>
          <rPr>
            <sz val="9"/>
            <color indexed="81"/>
            <rFont val="Tahoma"/>
            <family val="2"/>
          </rPr>
          <t xml:space="preserve">Numerar cada meta
</t>
        </r>
      </text>
    </comment>
    <comment ref="C8" authorId="0" shapeId="0" xr:uid="{00000000-0006-0000-0900-000002000000}">
      <text>
        <r>
          <rPr>
            <sz val="9"/>
            <color indexed="81"/>
            <rFont val="Tahoma"/>
            <family val="2"/>
          </rPr>
          <t>Definir las metas a las que se compromete la dependencia para la vigencia</t>
        </r>
      </text>
    </comment>
    <comment ref="D8" authorId="0" shapeId="0" xr:uid="{00000000-0006-0000-0900-000003000000}">
      <text>
        <r>
          <rPr>
            <sz val="9"/>
            <color indexed="81"/>
            <rFont val="Tahoma"/>
            <family val="2"/>
          </rPr>
          <t xml:space="preserve">Peso de cada meta dentro del total de metas definidas, la suma de las mismas debe ser del 100%
</t>
        </r>
      </text>
    </comment>
    <comment ref="U8" authorId="1" shapeId="0" xr:uid="{00000000-0006-0000-0900-000004000000}">
      <text>
        <r>
          <rPr>
            <sz val="8"/>
            <color indexed="8"/>
            <rFont val="Tahoma"/>
            <family val="2"/>
          </rPr>
          <t xml:space="preserve">Designación que identifica el indicador respectivo. Ej. “Informe de seguimiento plan
de desarrollo”
</t>
        </r>
      </text>
    </comment>
    <comment ref="V8" authorId="1" shapeId="0" xr:uid="{00000000-0006-0000-0900-000005000000}">
      <text>
        <r>
          <rPr>
            <sz val="8"/>
            <color indexed="8"/>
            <rFont val="Tahoma"/>
            <family val="2"/>
          </rPr>
          <t xml:space="preserve">Constituye la razón de ser del indicador, establece el propósito o fin último de la
medición. La definición debe estar constituida por los siguientes elementos:
1)Qué se espera hacer
2)En donde se quiere hacer
3)Elementos de contexto o descriptivo
</t>
        </r>
      </text>
    </comment>
    <comment ref="W8" authorId="1" shapeId="0" xr:uid="{00000000-0006-0000-0900-000006000000}">
      <text>
        <r>
          <rPr>
            <sz val="8"/>
            <color indexed="8"/>
            <rFont val="Tahoma"/>
            <family val="2"/>
          </rPr>
          <t xml:space="preserve">Hace referencia al Objeto, la descripción de lo que se va a
medir. Ej. (Documentos, jornadas, pactos, planes, proyectos, seguimientos, informes,
talleres, usuarios etc.).
</t>
        </r>
      </text>
    </comment>
    <comment ref="Z8" authorId="1" shapeId="0" xr:uid="{00000000-0006-0000-0900-000007000000}">
      <text>
        <r>
          <rPr>
            <sz val="10"/>
            <rFont val="Arial"/>
            <family val="2"/>
          </rPr>
          <t xml:space="preserve">La naturaleza o tipo del indicador se establece de acuerdo con los
siguientes criterios: Logro de los resultados esperados (Eficacia), manejo de los recursos
disponibles (Eficiencia), impacto de la gestión adelantada (Efectividad), que se puede hacer
por proceso, por conjunto de procesos o en forma global para el sistema
</t>
        </r>
      </text>
    </comment>
    <comment ref="AA8" authorId="0" shapeId="0" xr:uid="{00000000-0006-0000-0900-000008000000}">
      <text>
        <r>
          <rPr>
            <b/>
            <sz val="9"/>
            <color indexed="81"/>
            <rFont val="Tahoma"/>
            <family val="2"/>
          </rPr>
          <t>Olga Quintero:</t>
        </r>
        <r>
          <rPr>
            <sz val="9"/>
            <color indexed="81"/>
            <rFont val="Tahoma"/>
            <family val="2"/>
          </rPr>
          <t xml:space="preserve">
Donde se van a obtener los datos para el indicador  planteado
</t>
        </r>
      </text>
    </comment>
    <comment ref="AB8" authorId="1" shapeId="0" xr:uid="{00000000-0006-0000-0900-000009000000}">
      <text>
        <r>
          <rPr>
            <sz val="10"/>
            <rFont val="Arial"/>
            <family val="2"/>
          </rPr>
          <t xml:space="preserve">Es la frecuencia con la cual se recogen los datos para alimentar el
indicador
</t>
        </r>
      </text>
    </comment>
    <comment ref="AC8" authorId="1" shapeId="0" xr:uid="{00000000-0006-0000-0900-00000A000000}">
      <text>
        <r>
          <rPr>
            <sz val="10"/>
            <rFont val="Arial"/>
            <family val="2"/>
          </rPr>
          <t xml:space="preserve">Calificación otorgada de acuerdo con las facilidades que se tengan
para tener la información
</t>
        </r>
      </text>
    </comment>
    <comment ref="AG8" authorId="1" shapeId="0" xr:uid="{00000000-0006-0000-0900-00000B000000}">
      <text>
        <r>
          <rPr>
            <sz val="10"/>
            <rFont val="Arial"/>
            <family val="2"/>
          </rPr>
          <t xml:space="preserve">Este campo el sistema lo trae automáticamente a gestión
</t>
        </r>
      </text>
    </comment>
    <comment ref="AH8" authorId="1" shapeId="0" xr:uid="{00000000-0006-0000-0900-00000C000000}">
      <text>
        <r>
          <rPr>
            <sz val="10"/>
            <rFont val="Arial"/>
            <family val="2"/>
          </rPr>
          <t xml:space="preserve">Con que objetivos, procesos, proyectos o planes esta asociado el indicador, </t>
        </r>
        <r>
          <rPr>
            <b/>
            <sz val="10"/>
            <rFont val="Arial"/>
            <family val="2"/>
          </rPr>
          <t>ELIJA LOS QUE CREA NECESARIOS</t>
        </r>
      </text>
    </comment>
    <comment ref="AK8" authorId="1" shapeId="0" xr:uid="{00000000-0006-0000-0900-00000D000000}">
      <text>
        <r>
          <rPr>
            <sz val="10"/>
            <rFont val="Arial"/>
            <family val="2"/>
          </rPr>
          <t>Relacione toda la normatividad asociada  a la meta, seleccione los necesarios</t>
        </r>
      </text>
    </comment>
    <comment ref="AL8" authorId="1" shapeId="0" xr:uid="{00000000-0006-0000-0900-00000E000000}">
      <text>
        <r>
          <rPr>
            <sz val="10"/>
            <rFont val="Arial"/>
            <family val="2"/>
          </rPr>
          <t xml:space="preserve">En este campo se puede complementar de donde sale la fuente de datos,
quienes y que entidades participan con el aporte de la información para el cumplimiento del
indicador, como se tiene previsto el cumplimiento de la meta.
</t>
        </r>
      </text>
    </comment>
    <comment ref="AM8" authorId="1" shapeId="0" xr:uid="{00000000-0006-0000-0900-00000F000000}">
      <text>
        <r>
          <rPr>
            <sz val="10"/>
            <rFont val="Arial"/>
            <family val="2"/>
          </rPr>
          <t>Responsables de la tarea del indicador</t>
        </r>
      </text>
    </comment>
    <comment ref="AN8" authorId="1" shapeId="0" xr:uid="{00000000-0006-0000-0900-000010000000}">
      <text>
        <r>
          <rPr>
            <sz val="10"/>
            <rFont val="Arial"/>
            <family val="2"/>
          </rPr>
          <t>Soportes fisicos y/o digitales,
 que permiten dar cuenta de los logros y resultados de la meta</t>
        </r>
      </text>
    </comment>
    <comment ref="AD9" authorId="1" shapeId="0" xr:uid="{00000000-0006-0000-0900-000011000000}">
      <text>
        <r>
          <rPr>
            <sz val="10"/>
            <rFont val="Arial"/>
            <family val="2"/>
          </rPr>
          <t xml:space="preserve">Es el dato referencia para la comparación. En el caso de que no exista, se
escribirá no aplica (N.A)
</t>
        </r>
      </text>
    </comment>
    <comment ref="AE9" authorId="1" shapeId="0" xr:uid="{00000000-0006-0000-0900-000012000000}">
      <text>
        <r>
          <rPr>
            <sz val="10"/>
            <rFont val="Arial"/>
            <family val="2"/>
          </rPr>
          <t>Año vigencia del indicador</t>
        </r>
      </text>
    </comment>
    <comment ref="AF9" authorId="1" shapeId="0" xr:uid="{00000000-0006-0000-0900-000013000000}">
      <text>
        <r>
          <rPr>
            <sz val="10"/>
            <rFont val="Arial"/>
            <family val="2"/>
          </rPr>
          <t>Corresponde al periodo del cual se ha tomando la línea base para el
Indicador</t>
        </r>
      </text>
    </comment>
    <comment ref="AH9" authorId="1" shapeId="0" xr:uid="{00000000-0006-0000-0900-000014000000}">
      <text>
        <r>
          <rPr>
            <sz val="10"/>
            <rFont val="Arial"/>
            <family val="2"/>
          </rPr>
          <t>Que objetivo estratégico cumple</t>
        </r>
      </text>
    </comment>
    <comment ref="AI9" authorId="1" shapeId="0" xr:uid="{00000000-0006-0000-0900-000015000000}">
      <text>
        <r>
          <rPr>
            <sz val="10"/>
            <rFont val="Arial"/>
            <family val="2"/>
          </rPr>
          <t>Si hace parte de PMR</t>
        </r>
      </text>
    </comment>
    <comment ref="AJ9" authorId="1" shapeId="0" xr:uid="{00000000-0006-0000-0900-000016000000}">
      <text>
        <r>
          <rPr>
            <sz val="10"/>
            <rFont val="Arial"/>
            <family val="2"/>
          </rPr>
          <t xml:space="preserve">Colocar número de un proyecto si hace parte de </t>
        </r>
      </text>
    </comment>
    <comment ref="AQ9" authorId="0" shapeId="0" xr:uid="{00000000-0006-0000-0900-000017000000}">
      <text>
        <r>
          <rPr>
            <sz val="9"/>
            <color indexed="81"/>
            <rFont val="Tahoma"/>
            <family val="2"/>
          </rPr>
          <t xml:space="preserve">Avance de la meta en el periodo, retrasos y soluciones, avances y logros presentados, así como los beneficios y la población beneficiada/grupo etareo producto de la ejecución de la meta
</t>
        </r>
      </text>
    </comment>
    <comment ref="AR9" authorId="0" shapeId="0" xr:uid="{00000000-0006-0000-0900-000018000000}">
      <text>
        <r>
          <rPr>
            <sz val="9"/>
            <color indexed="81"/>
            <rFont val="Tahoma"/>
            <family val="2"/>
          </rPr>
          <t xml:space="preserve">Soportes fisicos y/o digitales,
 que permiten dar cuenta de los logros y resultados de la meta
</t>
        </r>
      </text>
    </comment>
    <comment ref="AU9" authorId="0" shapeId="0" xr:uid="{00000000-0006-0000-0900-000019000000}">
      <text>
        <r>
          <rPr>
            <sz val="9"/>
            <color indexed="81"/>
            <rFont val="Tahoma"/>
            <family val="2"/>
          </rPr>
          <t xml:space="preserve">Avance de la meta en el periodo, retrasos y soluciones, avances y logros presentados, así como los beneficios y la población beneficiada/grupo etareo producto de la ejecución de la meta
</t>
        </r>
      </text>
    </comment>
    <comment ref="AV9" authorId="0" shapeId="0" xr:uid="{00000000-0006-0000-0900-00001A000000}">
      <text>
        <r>
          <rPr>
            <sz val="9"/>
            <color indexed="81"/>
            <rFont val="Tahoma"/>
            <family val="2"/>
          </rPr>
          <t xml:space="preserve">Soportes fisicos y/o digitales,
 que permiten dar cuenta de los logros y resultados de la meta
</t>
        </r>
      </text>
    </comment>
    <comment ref="AY9" authorId="0" shapeId="0" xr:uid="{00000000-0006-0000-0900-00001B000000}">
      <text>
        <r>
          <rPr>
            <sz val="9"/>
            <color indexed="81"/>
            <rFont val="Tahoma"/>
            <family val="2"/>
          </rPr>
          <t xml:space="preserve">Avance de la meta en el periodo, retrasos y soluciones, avances y logros presentados, así como los beneficios y la población beneficiada/grupo etareo producto de la ejecución de la meta
</t>
        </r>
      </text>
    </comment>
    <comment ref="AZ9" authorId="0" shapeId="0" xr:uid="{00000000-0006-0000-0900-00001C000000}">
      <text>
        <r>
          <rPr>
            <sz val="9"/>
            <color indexed="81"/>
            <rFont val="Tahoma"/>
            <family val="2"/>
          </rPr>
          <t xml:space="preserve">Soportes fisicos y/o digitales,
 que permiten dar cuenta de los logros y resultados de la meta
</t>
        </r>
      </text>
    </comment>
    <comment ref="BC9" authorId="0" shapeId="0" xr:uid="{00000000-0006-0000-0900-00001D000000}">
      <text>
        <r>
          <rPr>
            <sz val="9"/>
            <color indexed="81"/>
            <rFont val="Tahoma"/>
            <family val="2"/>
          </rPr>
          <t xml:space="preserve">Avance de la meta en el periodo, retrasos y soluciones, avances y logros presentados, así como los beneficios y la población beneficiada/grupo etareo producto de la ejecución de la meta
</t>
        </r>
      </text>
    </comment>
    <comment ref="BD9" authorId="0" shapeId="0" xr:uid="{00000000-0006-0000-0900-00001E000000}">
      <text>
        <r>
          <rPr>
            <sz val="9"/>
            <color indexed="81"/>
            <rFont val="Tahoma"/>
            <family val="2"/>
          </rPr>
          <t xml:space="preserve">Soportes fisicos y/o digitales,
 que permiten dar cuenta de los logros y resultados de la meta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Olga Quintero</author>
    <author/>
  </authors>
  <commentList>
    <comment ref="B8" authorId="0" shapeId="0" xr:uid="{00000000-0006-0000-0A00-000001000000}">
      <text>
        <r>
          <rPr>
            <sz val="9"/>
            <color indexed="81"/>
            <rFont val="Tahoma"/>
            <family val="2"/>
          </rPr>
          <t xml:space="preserve">Numerar cada meta
</t>
        </r>
      </text>
    </comment>
    <comment ref="C8" authorId="0" shapeId="0" xr:uid="{00000000-0006-0000-0A00-000002000000}">
      <text>
        <r>
          <rPr>
            <sz val="9"/>
            <color indexed="81"/>
            <rFont val="Tahoma"/>
            <family val="2"/>
          </rPr>
          <t>Definir las metas a las que se compromete la dependencia para la vigencia</t>
        </r>
      </text>
    </comment>
    <comment ref="D8" authorId="0" shapeId="0" xr:uid="{00000000-0006-0000-0A00-000003000000}">
      <text>
        <r>
          <rPr>
            <sz val="9"/>
            <color indexed="81"/>
            <rFont val="Tahoma"/>
            <family val="2"/>
          </rPr>
          <t xml:space="preserve">Peso de cada meta dentro del total de metas definidas, la suma de las mismas debe ser del 100%
</t>
        </r>
      </text>
    </comment>
    <comment ref="U8" authorId="1" shapeId="0" xr:uid="{00000000-0006-0000-0A00-000004000000}">
      <text>
        <r>
          <rPr>
            <sz val="8"/>
            <color indexed="8"/>
            <rFont val="Tahoma"/>
            <family val="2"/>
          </rPr>
          <t xml:space="preserve">Designación que identifica el indicador respectivo. Ej. “Informe de seguimiento plan
de desarrollo”
</t>
        </r>
      </text>
    </comment>
    <comment ref="V8" authorId="1" shapeId="0" xr:uid="{00000000-0006-0000-0A00-000005000000}">
      <text>
        <r>
          <rPr>
            <sz val="8"/>
            <color indexed="8"/>
            <rFont val="Tahoma"/>
            <family val="2"/>
          </rPr>
          <t xml:space="preserve">Constituye la razón de ser del indicador, establece el propósito o fin último de la
medición. La definición debe estar constituida por los siguientes elementos:
1)Qué se espera hacer
2)En donde se quiere hacer
3)Elementos de contexto o descriptivo
</t>
        </r>
      </text>
    </comment>
    <comment ref="W8" authorId="1" shapeId="0" xr:uid="{00000000-0006-0000-0A00-000006000000}">
      <text>
        <r>
          <rPr>
            <sz val="8"/>
            <color indexed="8"/>
            <rFont val="Tahoma"/>
            <family val="2"/>
          </rPr>
          <t xml:space="preserve">Hace referencia al Objeto, la descripción de lo que se va a
medir. Ej. (Documentos, jornadas, pactos, planes, proyectos, seguimientos, informes,
talleres, usuarios etc.).
</t>
        </r>
      </text>
    </comment>
    <comment ref="Z8" authorId="1" shapeId="0" xr:uid="{00000000-0006-0000-0A00-000007000000}">
      <text>
        <r>
          <rPr>
            <sz val="10"/>
            <rFont val="Arial"/>
            <family val="2"/>
          </rPr>
          <t xml:space="preserve">La naturaleza o tipo del indicador se establece de acuerdo con los
siguientes criterios: Logro de los resultados esperados (Eficacia), manejo de los recursos
disponibles (Eficiencia), impacto de la gestión adelantada (Efectividad), que se puede hacer
por proceso, por conjunto de procesos o en forma global para el sistema
</t>
        </r>
      </text>
    </comment>
    <comment ref="AA8" authorId="0" shapeId="0" xr:uid="{00000000-0006-0000-0A00-000008000000}">
      <text>
        <r>
          <rPr>
            <b/>
            <sz val="9"/>
            <color indexed="81"/>
            <rFont val="Tahoma"/>
            <family val="2"/>
          </rPr>
          <t>Olga Quintero:</t>
        </r>
        <r>
          <rPr>
            <sz val="9"/>
            <color indexed="81"/>
            <rFont val="Tahoma"/>
            <family val="2"/>
          </rPr>
          <t xml:space="preserve">
Donde se van a obtener los datos para el indicador  planteado
</t>
        </r>
      </text>
    </comment>
    <comment ref="AB8" authorId="1" shapeId="0" xr:uid="{00000000-0006-0000-0A00-000009000000}">
      <text>
        <r>
          <rPr>
            <sz val="10"/>
            <rFont val="Arial"/>
            <family val="2"/>
          </rPr>
          <t xml:space="preserve">Es la frecuencia con la cual se recogen los datos para alimentar el
indicador
</t>
        </r>
      </text>
    </comment>
    <comment ref="AC8" authorId="1" shapeId="0" xr:uid="{00000000-0006-0000-0A00-00000A000000}">
      <text>
        <r>
          <rPr>
            <sz val="10"/>
            <rFont val="Arial"/>
            <family val="2"/>
          </rPr>
          <t xml:space="preserve">Calificación otorgada de acuerdo con las facilidades que se tengan
para tener la información
</t>
        </r>
      </text>
    </comment>
    <comment ref="AG8" authorId="1" shapeId="0" xr:uid="{00000000-0006-0000-0A00-00000B000000}">
      <text>
        <r>
          <rPr>
            <sz val="10"/>
            <rFont val="Arial"/>
            <family val="2"/>
          </rPr>
          <t xml:space="preserve">Este campo el sistema lo trae automáticamente a gestión
</t>
        </r>
      </text>
    </comment>
    <comment ref="AH8" authorId="1" shapeId="0" xr:uid="{00000000-0006-0000-0A00-00000C000000}">
      <text>
        <r>
          <rPr>
            <sz val="10"/>
            <rFont val="Arial"/>
            <family val="2"/>
          </rPr>
          <t xml:space="preserve">Con que objetivos, procesos, proyectos o planes esta asociado el indicador, </t>
        </r>
        <r>
          <rPr>
            <b/>
            <sz val="10"/>
            <rFont val="Arial"/>
            <family val="2"/>
          </rPr>
          <t>ELIJA LOS QUE CREA NECESARIOS</t>
        </r>
      </text>
    </comment>
    <comment ref="AK8" authorId="1" shapeId="0" xr:uid="{00000000-0006-0000-0A00-00000D000000}">
      <text>
        <r>
          <rPr>
            <sz val="10"/>
            <rFont val="Arial"/>
            <family val="2"/>
          </rPr>
          <t>Relacione toda la normatividad asociada  a la meta, seleccione los necesarios</t>
        </r>
      </text>
    </comment>
    <comment ref="AL8" authorId="1" shapeId="0" xr:uid="{00000000-0006-0000-0A00-00000E000000}">
      <text>
        <r>
          <rPr>
            <sz val="10"/>
            <rFont val="Arial"/>
            <family val="2"/>
          </rPr>
          <t xml:space="preserve">En este campo se puede complementar de donde sale la fuente de datos,
quienes y que entidades participan con el aporte de la información para el cumplimiento del
indicador, como se tiene previsto el cumplimiento de la meta.
</t>
        </r>
      </text>
    </comment>
    <comment ref="AM8" authorId="1" shapeId="0" xr:uid="{00000000-0006-0000-0A00-00000F000000}">
      <text>
        <r>
          <rPr>
            <sz val="10"/>
            <rFont val="Arial"/>
            <family val="2"/>
          </rPr>
          <t>Responsables de la tarea del indicador</t>
        </r>
      </text>
    </comment>
    <comment ref="AN8" authorId="1" shapeId="0" xr:uid="{00000000-0006-0000-0A00-000010000000}">
      <text>
        <r>
          <rPr>
            <sz val="10"/>
            <rFont val="Arial"/>
            <family val="2"/>
          </rPr>
          <t>Soportes fisicos y/o digitales,
 que permiten dar cuenta de los logros y resultados de la meta</t>
        </r>
      </text>
    </comment>
    <comment ref="AD9" authorId="1" shapeId="0" xr:uid="{00000000-0006-0000-0A00-000011000000}">
      <text>
        <r>
          <rPr>
            <sz val="10"/>
            <rFont val="Arial"/>
            <family val="2"/>
          </rPr>
          <t xml:space="preserve">Es el dato referencia para la comparación. En el caso de que no exista, se
escribirá no aplica (N.A)
</t>
        </r>
      </text>
    </comment>
    <comment ref="AE9" authorId="1" shapeId="0" xr:uid="{00000000-0006-0000-0A00-000012000000}">
      <text>
        <r>
          <rPr>
            <sz val="10"/>
            <rFont val="Arial"/>
            <family val="2"/>
          </rPr>
          <t>Año vigencia del indicador</t>
        </r>
      </text>
    </comment>
    <comment ref="AF9" authorId="1" shapeId="0" xr:uid="{00000000-0006-0000-0A00-000013000000}">
      <text>
        <r>
          <rPr>
            <sz val="10"/>
            <rFont val="Arial"/>
            <family val="2"/>
          </rPr>
          <t>Corresponde al periodo del cual se ha tomando la línea base para el
Indicador</t>
        </r>
      </text>
    </comment>
    <comment ref="AH9" authorId="1" shapeId="0" xr:uid="{00000000-0006-0000-0A00-000014000000}">
      <text>
        <r>
          <rPr>
            <sz val="10"/>
            <rFont val="Arial"/>
            <family val="2"/>
          </rPr>
          <t>Que objetivo estratégico cumple</t>
        </r>
      </text>
    </comment>
    <comment ref="AI9" authorId="1" shapeId="0" xr:uid="{00000000-0006-0000-0A00-000015000000}">
      <text>
        <r>
          <rPr>
            <sz val="10"/>
            <rFont val="Arial"/>
            <family val="2"/>
          </rPr>
          <t>Si hace parte de PMR</t>
        </r>
      </text>
    </comment>
    <comment ref="AJ9" authorId="1" shapeId="0" xr:uid="{00000000-0006-0000-0A00-000016000000}">
      <text>
        <r>
          <rPr>
            <sz val="10"/>
            <rFont val="Arial"/>
            <family val="2"/>
          </rPr>
          <t xml:space="preserve">Colocar número de un proyecto si hace parte de </t>
        </r>
      </text>
    </comment>
    <comment ref="AQ9" authorId="0" shapeId="0" xr:uid="{00000000-0006-0000-0A00-000017000000}">
      <text>
        <r>
          <rPr>
            <sz val="9"/>
            <color indexed="81"/>
            <rFont val="Tahoma"/>
            <family val="2"/>
          </rPr>
          <t xml:space="preserve">Avance de la meta en el periodo, retrasos y soluciones, avances y logros presentados, así como los beneficios y la población beneficiada/grupo etareo producto de la ejecución de la meta
</t>
        </r>
      </text>
    </comment>
    <comment ref="AR9" authorId="0" shapeId="0" xr:uid="{00000000-0006-0000-0A00-000018000000}">
      <text>
        <r>
          <rPr>
            <sz val="9"/>
            <color indexed="81"/>
            <rFont val="Tahoma"/>
            <family val="2"/>
          </rPr>
          <t xml:space="preserve">Soportes fisicos y/o digitales,
 que permiten dar cuenta de los logros y resultados de la meta
</t>
        </r>
      </text>
    </comment>
    <comment ref="AU9" authorId="0" shapeId="0" xr:uid="{00000000-0006-0000-0A00-000019000000}">
      <text>
        <r>
          <rPr>
            <sz val="9"/>
            <color indexed="81"/>
            <rFont val="Tahoma"/>
            <family val="2"/>
          </rPr>
          <t xml:space="preserve">Avance de la meta en el periodo, retrasos y soluciones, avances y logros presentados, así como los beneficios y la población beneficiada/grupo etareo producto de la ejecución de la meta
</t>
        </r>
      </text>
    </comment>
    <comment ref="AV9" authorId="0" shapeId="0" xr:uid="{00000000-0006-0000-0A00-00001A000000}">
      <text>
        <r>
          <rPr>
            <sz val="9"/>
            <color indexed="81"/>
            <rFont val="Tahoma"/>
            <family val="2"/>
          </rPr>
          <t xml:space="preserve">Soportes fisicos y/o digitales,
 que permiten dar cuenta de los logros y resultados de la meta
</t>
        </r>
      </text>
    </comment>
    <comment ref="AY9" authorId="0" shapeId="0" xr:uid="{00000000-0006-0000-0A00-00001B000000}">
      <text>
        <r>
          <rPr>
            <sz val="9"/>
            <color indexed="81"/>
            <rFont val="Tahoma"/>
            <family val="2"/>
          </rPr>
          <t xml:space="preserve">Avance de la meta en el periodo, retrasos y soluciones, avances y logros presentados, así como los beneficios y la población beneficiada/grupo etareo producto de la ejecución de la meta
</t>
        </r>
      </text>
    </comment>
    <comment ref="AZ9" authorId="0" shapeId="0" xr:uid="{00000000-0006-0000-0A00-00001C000000}">
      <text>
        <r>
          <rPr>
            <sz val="9"/>
            <color indexed="81"/>
            <rFont val="Tahoma"/>
            <family val="2"/>
          </rPr>
          <t xml:space="preserve">Soportes fisicos y/o digitales,
 que permiten dar cuenta de los logros y resultados de la meta
</t>
        </r>
      </text>
    </comment>
    <comment ref="BC9" authorId="0" shapeId="0" xr:uid="{00000000-0006-0000-0A00-00001D000000}">
      <text>
        <r>
          <rPr>
            <sz val="9"/>
            <color indexed="81"/>
            <rFont val="Tahoma"/>
            <family val="2"/>
          </rPr>
          <t xml:space="preserve">Avance de la meta en el periodo, retrasos y soluciones, avances y logros presentados, así como los beneficios y la población beneficiada/grupo etareo producto de la ejecución de la meta
</t>
        </r>
      </text>
    </comment>
    <comment ref="BD9" authorId="0" shapeId="0" xr:uid="{00000000-0006-0000-0A00-00001E000000}">
      <text>
        <r>
          <rPr>
            <sz val="9"/>
            <color indexed="81"/>
            <rFont val="Tahoma"/>
            <family val="2"/>
          </rPr>
          <t xml:space="preserve">Soportes fisicos y/o digitales,
 que permiten dar cuenta de los logros y resultados de la meta
</t>
        </r>
      </text>
    </comment>
  </commentList>
</comments>
</file>

<file path=xl/sharedStrings.xml><?xml version="1.0" encoding="utf-8"?>
<sst xmlns="http://schemas.openxmlformats.org/spreadsheetml/2006/main" count="2008" uniqueCount="581">
  <si>
    <t>E.S.E VIDASINU</t>
  </si>
  <si>
    <t>CÓDIGO: FR-GE-05</t>
  </si>
  <si>
    <t>SEGUIMIENTO AL PLAN OPERATIVO ANUAL</t>
  </si>
  <si>
    <t>VERSIÓN: 01</t>
  </si>
  <si>
    <t>VIGENCIA: 2021</t>
  </si>
  <si>
    <t>FECHA: 18/03/2021</t>
  </si>
  <si>
    <t>Area/ Oficina/ Proceso</t>
  </si>
  <si>
    <t>Página 1 de 1</t>
  </si>
  <si>
    <t>FORMULACIÓN DEL PLAN OPERATIVO Ó PLAN DE GESTIÓN</t>
  </si>
  <si>
    <t>SEGUIMIENTO AL PLAN OPERATIVO  O PLAN DE GESTIÓN</t>
  </si>
  <si>
    <t>CUANTIFICACIÓN DE LA META</t>
  </si>
  <si>
    <t>HOJA DE LA VIDA DEL INDICADOR</t>
  </si>
  <si>
    <t>ID. META GLOBAL</t>
  </si>
  <si>
    <t>META GLOBAL</t>
  </si>
  <si>
    <t>PONDERACIONES</t>
  </si>
  <si>
    <t>Trimestre I</t>
  </si>
  <si>
    <t>Trimestre II</t>
  </si>
  <si>
    <t>Trimestre III</t>
  </si>
  <si>
    <t>Trimestre IV</t>
  </si>
  <si>
    <t>ANUAL</t>
  </si>
  <si>
    <t>Avance Anual POA</t>
  </si>
  <si>
    <t>NOMBRE INDICADOR</t>
  </si>
  <si>
    <t>DEFINICIÓN</t>
  </si>
  <si>
    <t>UNIDAD DE MEDIDA</t>
  </si>
  <si>
    <t>FÓRMULA INDICADOR</t>
  </si>
  <si>
    <t>TIPO INDICADOR</t>
  </si>
  <si>
    <t>FUENTE DE INFORMACIÓN</t>
  </si>
  <si>
    <t>PERIODÍCIDAD DE DATOS</t>
  </si>
  <si>
    <t>DISPONIBILIDAD DE DATOS</t>
  </si>
  <si>
    <t xml:space="preserve">LÍNEA BASE </t>
  </si>
  <si>
    <t>INDICADOR POR TEMÁTICA</t>
  </si>
  <si>
    <t>HACE PARTE DE</t>
  </si>
  <si>
    <t>RESPONDE A CUMPLIMIENTO DE</t>
  </si>
  <si>
    <t>OBSERVACIONES</t>
  </si>
  <si>
    <t>RESPONSABLES</t>
  </si>
  <si>
    <t>MEDIO DE VERIFICACION</t>
  </si>
  <si>
    <t>TRIMESTRE I</t>
  </si>
  <si>
    <t>TRIMESTRE II</t>
  </si>
  <si>
    <t>TRIMESTRE III</t>
  </si>
  <si>
    <t>TRIMESTRE IV</t>
  </si>
  <si>
    <t>Prog</t>
  </si>
  <si>
    <t>Eject</t>
  </si>
  <si>
    <t>%Ejec</t>
  </si>
  <si>
    <t>NUMERADOR ( Nombre de la Variable)</t>
  </si>
  <si>
    <t>DENOMINADOR ( Nombre de la variable)</t>
  </si>
  <si>
    <t>Linea Base</t>
  </si>
  <si>
    <t>Vigencia del Indicador</t>
  </si>
  <si>
    <t xml:space="preserve">Vigencia de la linea base </t>
  </si>
  <si>
    <t>Objetivo estratégico</t>
  </si>
  <si>
    <t>PROGRAMA</t>
  </si>
  <si>
    <t>Estrategia</t>
  </si>
  <si>
    <t>Seleccione</t>
  </si>
  <si>
    <t>Programado</t>
  </si>
  <si>
    <t>Ejecutado</t>
  </si>
  <si>
    <t>Análisis de avance</t>
  </si>
  <si>
    <t>Medio de verificación</t>
  </si>
  <si>
    <t>Medio de verificación.</t>
  </si>
  <si>
    <t>NUMERADOR (Nombre de la Variable)</t>
  </si>
  <si>
    <t>Porcentaje</t>
  </si>
  <si>
    <t>Eficacia</t>
  </si>
  <si>
    <t>Interno</t>
  </si>
  <si>
    <t>Trimestral</t>
  </si>
  <si>
    <t xml:space="preserve">Alta </t>
  </si>
  <si>
    <t>Gestión</t>
  </si>
  <si>
    <t xml:space="preserve">Almacen </t>
  </si>
  <si>
    <t>Cumplir con minimo el 90% de disponibilidad de insumos para el cumplimiento de los procesos</t>
  </si>
  <si>
    <t>Proporción de insumos disponibles para la ejecución de los procesos</t>
  </si>
  <si>
    <t>Número de solicitudes de insumos cumplidas  en forma oportuna y completa en el periodo evaluado</t>
  </si>
  <si>
    <t>4.4.1.1</t>
  </si>
  <si>
    <t>Almacenista General</t>
  </si>
  <si>
    <t>Gestionar los recursos físicos, tecnológicos y medio ambientales necesarios, para lograr ambientes seguros favorables a la prestación de servicios de salud con excelencia, consolidando a la E.S.E como institución competitiva y socialmente responsable</t>
  </si>
  <si>
    <t>Correos electronicos, formatos de solicitudes de insumos de las areas, formatos de entrega de insumos, consolidados de entrega</t>
  </si>
  <si>
    <t>Establece el cumplimiento del suministro oportuno y completo de los insumos  a las diferentes areas de la E.S.E. en el periodo con respecto  al número de insumos solicitados por las distintas areas de la E.S.E en el periodo</t>
  </si>
  <si>
    <t>Número de solicitudes de insumos realizadas por las areas que conforman los proecsos de la E.S.E. en el periodo</t>
  </si>
  <si>
    <t>Mantenimiento - Infraestructura</t>
  </si>
  <si>
    <t>Cumplir con minimo el 90% de las actividades contempladas en el PGIRGASA vigencia 2.021</t>
  </si>
  <si>
    <t>Proporción de cumplimiento del Plan de PGIRGASA</t>
  </si>
  <si>
    <t>Hace referencia a la ejecución de las actividades del PGIRGASA con respecto a las actividades del PGIRGASA programadas</t>
  </si>
  <si>
    <t>Número de actividades del PGIRGASA ejecutadas en el periodo</t>
  </si>
  <si>
    <t>Numero de componentes del PGIRGASA programadas en el periodo</t>
  </si>
  <si>
    <t>4.3.1.2</t>
  </si>
  <si>
    <t>Gestión Ambiental</t>
  </si>
  <si>
    <t>PGIRGASA. Cronograma trimestal de actividades del PGIRGASA. Soportes de ejecución de las actividades del cronograma trimestal</t>
  </si>
  <si>
    <t>Cumplir con minimo el  90% el cumplimiento del Plan de Austeridad y Gestion Ambiental</t>
  </si>
  <si>
    <t>Porcentaje de cumplimiento del Plan de Austeridad y Gestión Ambiental</t>
  </si>
  <si>
    <t>Hace referencia a la ejecución de las actividades del Plan de Austeridad y Gestión Ambiental con respecto a las actividades del Plan de Austeridad y Gestión Ambiental programadas en el periodo</t>
  </si>
  <si>
    <t>Numero de actividades del Plan de Austeridad y Gestión Ambiental ejecutadas en periodo</t>
  </si>
  <si>
    <t>Numero de actividades del Plan de Austeridad y Gestión Ambiental programadas en el periodo</t>
  </si>
  <si>
    <t>4.3.1.3</t>
  </si>
  <si>
    <t>Plan de Austeridad y Gestión Ambiental. Cronograma trimestal de actividades del Plan de Austeridad y Gestión Ambiental. Soportes de ejecución de las actividades del cronograma trimestal</t>
  </si>
  <si>
    <t>Consolidar a la E.S.E como una institución competitiva fundamentada en principios y valores,  que ofrece  servicio integrales de salud con énfasis en la excelencia, humanizados, seguros y con resultados clínicos óptimos que impacten positivamente en la satisfacción y fidelización de nuestros pacientes, familia y EAPB.</t>
  </si>
  <si>
    <t>N.A</t>
  </si>
  <si>
    <t>Anual</t>
  </si>
  <si>
    <t xml:space="preserve">Orientar a la organización como empresa socialmente responsable, hacia una gestión eficaz y eficiente, que genere valor en todas sus partes interesadas, manteniendo la sostenible y rentabilidad financiera, mediante estrategias que conlleven a la optimización de los recursos, la conquista de nuevos mercados y  el mejoramiento continuo de la operación institucional. </t>
  </si>
  <si>
    <t>Siau</t>
  </si>
  <si>
    <t>Cumplir con minimo el 90 % de las actividades del Plan de Participación Social en Salud - PPS vigencia 2.021</t>
  </si>
  <si>
    <t>Proporción de cumplimiento del Plan de Participación Social en Salud - PPS</t>
  </si>
  <si>
    <t xml:space="preserve">Hace referencia a la ejecución de las actividades contempladas en el PPS con respecto a las actividades del PPS programadas </t>
  </si>
  <si>
    <t>Numero de actividades del PPS ejecutadas durante el periodo</t>
  </si>
  <si>
    <t>Numero de actividades del PPS programadas para el periodo</t>
  </si>
  <si>
    <t>2.1.1.1</t>
  </si>
  <si>
    <t>Oficina SIAU</t>
  </si>
  <si>
    <t>Plan de Participación Social en Salud. Cronograma de actividades. Soporte de las actividades programadas</t>
  </si>
  <si>
    <t>Cumplir con minimo el 90% de las actividades del Plan Anticorrupción y de Atención al Ciudadano de la Oficina de SIAU vigencia 2.021</t>
  </si>
  <si>
    <t>Proporción de cumplimiento del Plan Anticorrupción y de Atención al Ciudadano - PAAC de la Oficina de SIAU</t>
  </si>
  <si>
    <t>Hace referencia a la ejecución de las actividades de la Oficina de SIAU contempladas en el PAAC con respecto a las actividades de la oficina de SIAU  programadas en el PAAC</t>
  </si>
  <si>
    <t>Numero de actividades de la  Oficina de SIAU contempladas en el PAAC ejecutadas durante el periodo</t>
  </si>
  <si>
    <t>Numero de actividades de la Oficina de SIAU contempladas en el PAAC y programadas para el periodo</t>
  </si>
  <si>
    <t>Plan Anticorrupcción y de Atención al Ciudadano. Cronograma de actividades. Soporte de las actividades programadas</t>
  </si>
  <si>
    <t>Entregar oportunamente el  100% de los reportes de información en cumplimiento Circular Única - SNS o la norma que la sustituya</t>
  </si>
  <si>
    <t>Oportunidad en la entrega del reporte de información en cumplimiento Circular Única - SNS o la norma que la sustituya</t>
  </si>
  <si>
    <t xml:space="preserve">Hace referencia a la entrega oportuna de los reportes a la SNS con respecto a los reportes programados por la SNS </t>
  </si>
  <si>
    <t>Numero de reportes oportunos a la SNS por parte de la Oficina SIAU  en periodo evaluado (GT004)</t>
  </si>
  <si>
    <t xml:space="preserve">Numero de reportes  a la SNS programados (GT004) en el periodo </t>
  </si>
  <si>
    <t>Mensual</t>
  </si>
  <si>
    <t xml:space="preserve">2.1.2.1 </t>
  </si>
  <si>
    <t>Listado de Renovaciones de Alianzas del Periodo. Soporte de envio a la SNS</t>
  </si>
  <si>
    <t>Cumplir minimo con el  65% de desempeño de la E.S.E dado por la función publica  (MIPG)</t>
  </si>
  <si>
    <t>Indice de desempeño de la E.S.E dado por la función publica  (MIPG)</t>
  </si>
  <si>
    <t xml:space="preserve">Hace referencia a la calificacion de los autodiagnosticos de Servicio al Ciudadano  y Participación Ciudadana </t>
  </si>
  <si>
    <t>Calificación</t>
  </si>
  <si>
    <t>Valor nominal</t>
  </si>
  <si>
    <t>No aplica</t>
  </si>
  <si>
    <t xml:space="preserve">Trimestral Autodiagnosticos Diligenciados. Calificacion FURAG Anual </t>
  </si>
  <si>
    <t xml:space="preserve">Ambiental </t>
  </si>
  <si>
    <t>Cumplir con minimo el 95% las actividades de gestión ambiental  vigencia 2.021</t>
  </si>
  <si>
    <t xml:space="preserve">Proporción de cumplimiento de las actividades de gestión ambiental </t>
  </si>
  <si>
    <t>Hace referencia a la ejecución de las actividades de gestión ambiental con respecto a las actividades de gestión ambiental programadas</t>
  </si>
  <si>
    <t>Número de actividades de gestión ambiental ejecutadas</t>
  </si>
  <si>
    <t xml:space="preserve">Número de componentes de gestión ambiental programadas </t>
  </si>
  <si>
    <t>N.A.</t>
  </si>
  <si>
    <t xml:space="preserve">4.3.1.1 </t>
  </si>
  <si>
    <t>Cronograma trimestal de actividades de gestión ambiental. Soportes de ejecución de las actividades del cronograma trimestal</t>
  </si>
  <si>
    <t>Puntaje</t>
  </si>
  <si>
    <t>Cumplir con minimo el 90% del Plan de Comunicaciones</t>
  </si>
  <si>
    <t xml:space="preserve">Proporción de cumplimiento del Plan de Comunicaciones </t>
  </si>
  <si>
    <t>Establece el cumplimiento del número de actividades del plan de comunicaciones ejecutadas en el periodo entre el número de actividades del Plan de Comunicaciones programadas en el periodo</t>
  </si>
  <si>
    <t>Número de de actividades del plan de comunicaciones ejecutadas en el periodo</t>
  </si>
  <si>
    <t>Nnúmero de actividades del Plan de Comunicaciones programadas en el periodo</t>
  </si>
  <si>
    <t>2.1.1.1.4</t>
  </si>
  <si>
    <t>Oficina de Comunicaciones</t>
  </si>
  <si>
    <t>Plan de Comunicaciones. Cronograma de actividades Trimestales. Portafolio o informe de actividades ejecutadas</t>
  </si>
  <si>
    <t>Comunicaciones</t>
  </si>
  <si>
    <t>Cumplir con minimo el 85 % del Plan Anual de Auditorias -PAA</t>
  </si>
  <si>
    <t>Porcentaje de ejecución del Plan Anual de Auditorias (PAA)</t>
  </si>
  <si>
    <t>Establece el cumplimiento del número de actividades del PAA ejecutadas en el periodo entre el número de actividades del PAA programadas en el periodo</t>
  </si>
  <si>
    <t>Número de de actividades del PAA ejecutadas en el periodo</t>
  </si>
  <si>
    <t>Nnúmero de actividades del PAA programadas en el periodo</t>
  </si>
  <si>
    <t>3.1.1.2</t>
  </si>
  <si>
    <t>Plan Anual de Auditorias</t>
  </si>
  <si>
    <t>Oficina de Control Interno</t>
  </si>
  <si>
    <t>Plan Anual de Auditorias. Informes de Auditorias, actas de comité de control interno, seguimientos y otras actividades contenidas en PAA</t>
  </si>
  <si>
    <t>POA CONTROL INTERNO</t>
  </si>
  <si>
    <t>Gestion Documental</t>
  </si>
  <si>
    <t>Cumplir con minimo el 80% de las actividades priorizadas en el proyecto de optimización del software de gestión Documental</t>
  </si>
  <si>
    <t>Proporción de cumplimiento de las actividades priorizadas en el proyecto de optimización del software de gestión Documental. (Diagnóstico de software, Capacitación en operatividad adicional, Parametrizaciones adicionales de las mejoras)</t>
  </si>
  <si>
    <t>Hace referencia a la ejecución de las actividades priorizadas para la optimización del software de Gestion Documental con respecto a las actividades priorizadas para la optimización del software de Gestion Documental programadas</t>
  </si>
  <si>
    <t>Número de actividades priorizadas para la optimización del software de Gestion Documental ejecutadas en el periodo</t>
  </si>
  <si>
    <t>Número de actividades priorizadas para la optimización del software de Gestion Documental programadas en el periodo</t>
  </si>
  <si>
    <t xml:space="preserve">4.1.2.1 </t>
  </si>
  <si>
    <t>Plan de Desarrollo</t>
  </si>
  <si>
    <t>Oficina de Gestión Documental</t>
  </si>
  <si>
    <t>Plan de Trabajo para implementacion software IDEAS. Evidencias</t>
  </si>
  <si>
    <t xml:space="preserve">Cumplir con minimo el 80% de implementación de las  TRD-FUID según meta definida a cada servicio </t>
  </si>
  <si>
    <t xml:space="preserve">Promedio de implementación de las  TRD-FUID según meta definida a cada servicio </t>
  </si>
  <si>
    <t xml:space="preserve">Hace referencia al avance en la implementación de las TRD-FUID con respecto al total de TRD-FUID programados </t>
  </si>
  <si>
    <t>Numero de TRD-FUID elaboradas en el periodo</t>
  </si>
  <si>
    <t xml:space="preserve">Numero de TRD - FUID programadas en el periodo </t>
  </si>
  <si>
    <t>MIPG</t>
  </si>
  <si>
    <t>TRD - FUID, actas de trabajo</t>
  </si>
  <si>
    <t>Cumplir con minimo el  70 % de los criterios definidos del autodiagnóstico del MIPG 5-1 Gestión Documental</t>
  </si>
  <si>
    <t xml:space="preserve">Proporción de cumplimiento de los criterios definidos del autodiagnóstico del MIPG 5-1 Gestión Documental </t>
  </si>
  <si>
    <t>Hace referencia al cumplimiento de los criterios de autodiagnosticos del MIPG 5 -1 Gestion Documental</t>
  </si>
  <si>
    <t>Resultado nominal de autodiagnostico MIPG 5-1 Gestión Documental</t>
  </si>
  <si>
    <t>NA</t>
  </si>
  <si>
    <t>Matriz 5-1 MIPg Gestion Documental</t>
  </si>
  <si>
    <t xml:space="preserve">Cumplir con minimo el  85% de las  actividades del PINAR </t>
  </si>
  <si>
    <t xml:space="preserve">Proporción de cumplimiento del PINAR </t>
  </si>
  <si>
    <t>Hace referencia a la ejecución de las actividades del PINAR con respecto a las actividades del PINAR programadas para la vigencia</t>
  </si>
  <si>
    <t>Numero de actividades del PINAR ejecutadas en periodo</t>
  </si>
  <si>
    <t>Numero de actividades del PINAR programadas en el periodo</t>
  </si>
  <si>
    <t>PINAR. Cronograma de actividades. Soportes documentales</t>
  </si>
  <si>
    <t>Cumplir con minimo el  85% del Plan de Conservación Documental</t>
  </si>
  <si>
    <t>Proporción de cumplimiento del Plan de Conservación Documental</t>
  </si>
  <si>
    <t>Hace referencia a la ejecución de las actividades del Plan de Conservación Documental con respecto a las actividades del Plan de Conservación Documental programadas</t>
  </si>
  <si>
    <t>Numero de actividades del Plan de Conservación Documental ejecutadas en periodo</t>
  </si>
  <si>
    <t>Numero de actividades del Plan de Conservación Documental programadas en el periodo</t>
  </si>
  <si>
    <t>Plan de Conservación Documental. Cronograma de actividades. Soportes documentales</t>
  </si>
  <si>
    <t>Cumplir con minimo el  85% del Plan de Preservación Digital</t>
  </si>
  <si>
    <t>Proporción de cumplimiento del Plan de Preservación Digital</t>
  </si>
  <si>
    <t>Hace referencia a la ejecución de las actividades del Plan de Preservación Digital con respecto a las actividades del Plan de Preservación Digital programadas</t>
  </si>
  <si>
    <t>Numero de actividades del Plan de Preservación Digital ejecutadas en periodo</t>
  </si>
  <si>
    <t>Numero de actividades del Plan de Preservación Digital programadas en el periodo</t>
  </si>
  <si>
    <t>Plan de Preservación Digital. Cronograma de actividades. Soportes documentales</t>
  </si>
  <si>
    <t>Juridica</t>
  </si>
  <si>
    <t>Cumplir con minimo el 90 % de legalización de las solicitudes de contratación de la  vigencia 2.021</t>
  </si>
  <si>
    <t xml:space="preserve">Proporción de contratos legalizados
</t>
  </si>
  <si>
    <t>Hace referencia al número de contratos celebrados y legalizados con respecto al número de solicitudes de contratación.</t>
  </si>
  <si>
    <t>Número de  contrato celebrados y legalizados  para la  vigencia fiscal  2021</t>
  </si>
  <si>
    <t>Número de solicitudes de contratacion.</t>
  </si>
  <si>
    <t>3.1.1.5</t>
  </si>
  <si>
    <t>Plan Anual de Adquisiciones</t>
  </si>
  <si>
    <t>Oficina Juridica</t>
  </si>
  <si>
    <t>SECOP. Solicitudes CDPs de contratos. Relacion de Contratos ABC 2021. Archivo de Gestion Contratación</t>
  </si>
  <si>
    <t>Responder oportunamente el  100 % de las demandas, litigios, derechos de petición y demas procesos juridicos en los que participe la E.S.E.</t>
  </si>
  <si>
    <t>Respuesta oportuna a las demandas, litigios, derechos de petición y demas procesos juridicos en los que participe la E.S.E.</t>
  </si>
  <si>
    <t>Hace referencia a la respuestas de demandas, litigios, derechos de petición y demas procesos juridicos en los que participe la E.S.E. contestadas dentro de los terminos de tiempo legales</t>
  </si>
  <si>
    <t>Número de demandas, litigios, derechos de petición y demas procesos juridicos en los que participe la E.S.E. respondidas dentro de los terminos de ley en el periodo evaluado</t>
  </si>
  <si>
    <t>Número de demandas, litigios, derechos de petición y demas procesos juridicos en los que participe la E.S.E. que se vencen en el periodo evaluado</t>
  </si>
  <si>
    <t>Relación de demandas, litigios, derechos de petición y demas procesos juridicos en los que participe la E.S.E. y su estado</t>
  </si>
  <si>
    <t>Cumplir con minimo el 95% del Plan de Mantenimiento preventivo  de la tecnología biomédica</t>
  </si>
  <si>
    <t>Proporción de cumplimiento del plan de mantenimiento preventivo  de la tecnología biomédica</t>
  </si>
  <si>
    <t>Establece el cumplimiento del número de mantenimientos de tecnologia biomedica ejecutados en el periodo entre el número de mantenimientos de tennologia biomedica programados en el periodo</t>
  </si>
  <si>
    <t>Numero de mantenimientos de tecnologia biomedica ejecutados</t>
  </si>
  <si>
    <t xml:space="preserve">Numero de mantenimiento de tecnologia biomedica programados </t>
  </si>
  <si>
    <t>4.2.1.1</t>
  </si>
  <si>
    <t>Sundireccion Administrativa</t>
  </si>
  <si>
    <t>Cronograma de mantenimiento. Informe de mantenimiento</t>
  </si>
  <si>
    <t>Cumplir con minimo el 95% del Plan de Mantenimiento preventivo  de equipos industriales</t>
  </si>
  <si>
    <t xml:space="preserve">Proporción de cumplimiento del plan de mantenimiento preventivo  de equipos industriales </t>
  </si>
  <si>
    <t>Establece el cumplimiento del número de mantenimientos de equipos industriales ejecutados en el periodo entre el número de mantenimientos de equipos industriales programados en el periodo</t>
  </si>
  <si>
    <t>Numero de mantenimientos de equipos industriales ejecutados</t>
  </si>
  <si>
    <t xml:space="preserve">Numero de mantenimiento de equipos biomedicos programados </t>
  </si>
  <si>
    <t>Cumplir con minimo el 95% de ordenes de infraestructura ejecutadas</t>
  </si>
  <si>
    <t xml:space="preserve">Proporción  de ordenes de mantenimiento de infraestructura  ejecutadas </t>
  </si>
  <si>
    <t>Establece el cumplimiento del número de ordenes de mantenimiento de infraestructura ejecutados en el periodo entre el número de ordenes de mantenimiento de infraestructura programados en el periodo</t>
  </si>
  <si>
    <t>Numero de ordenes de mantenimientos de infraestructura ejecutadas</t>
  </si>
  <si>
    <t xml:space="preserve">Numero de ordenes de mantenimientos de infraestructura programadas </t>
  </si>
  <si>
    <t xml:space="preserve">4.2.2.1 </t>
  </si>
  <si>
    <t>Oficina de Infraestrutura</t>
  </si>
  <si>
    <t>Cumplir con minimo el 90% de la ejecucion de obras de infraestructura planeadas</t>
  </si>
  <si>
    <t>Gestión de Obras de Infraestructura</t>
  </si>
  <si>
    <t>Establece el cumplimiento del número de obras de infraestructura ejecutadas en el periodo entre el número de obras de infraestructura programadas en el periodo</t>
  </si>
  <si>
    <t>Numero de obras ejecutadas</t>
  </si>
  <si>
    <t>Numero de obras programadas</t>
  </si>
  <si>
    <t>4.2.2.2</t>
  </si>
  <si>
    <t>Cronograma de obras. Informe de ejecución de obras</t>
  </si>
  <si>
    <t>*1</t>
  </si>
  <si>
    <t>Cumplir con minimo el  95% de las actividades programadas en el Comité de Convivencia Laboral</t>
  </si>
  <si>
    <t xml:space="preserve">Proporción de cumplimiento de las actividades programadas en el comité de convivencia laboral </t>
  </si>
  <si>
    <t>Número de actividades del Comité de Convivencia Laboral ejecutadas en periodo</t>
  </si>
  <si>
    <t>Número de actividades del Comité de Convivencia Laboral programadas en el periodo</t>
  </si>
  <si>
    <t>Impulsar la excelencia y la innovación a través de la alineación de  los componentes que integran la gestión del Talento Humano con los objetivos institucionales y los lineamientos de la cultura organizacional,  mediante acciones de mejoramiento continuo en el desarrollo, el reconocimiento, el bienestar y la motivación de los servidores</t>
  </si>
  <si>
    <t>1.1 .1.1</t>
  </si>
  <si>
    <t>Resolución 562 de 2012. Ministerio de Trabajo</t>
  </si>
  <si>
    <t>Lider SST</t>
  </si>
  <si>
    <t>Actas del Comité de Convivencia Laboral</t>
  </si>
  <si>
    <t>*2</t>
  </si>
  <si>
    <t>Cumplir con minimo el  80% del SGSST</t>
  </si>
  <si>
    <t>Proporción de  Cumplimiento del SGSST de acuerdo a la normatividad Vigente</t>
  </si>
  <si>
    <t>Resultado de la matriz de cumplimiento del SG SST</t>
  </si>
  <si>
    <t>1.1 .1.2</t>
  </si>
  <si>
    <t>SG  SST</t>
  </si>
  <si>
    <t>Matriz de evaluacion del SST</t>
  </si>
  <si>
    <t>*3</t>
  </si>
  <si>
    <t>Cumplir con minimo el  95% del Programa Anual de Seguridad y Salud en el Trabajo</t>
  </si>
  <si>
    <t>Proporción de cumplimiento del programa  de seguridad y salud en el trabajo</t>
  </si>
  <si>
    <t xml:space="preserve">Número de actividades del Plan Anual de SST ejecutadas en periodo </t>
  </si>
  <si>
    <t>Número de actividades del Plan Anual de SST programadas en el periodo</t>
  </si>
  <si>
    <t xml:space="preserve">1.1.1.3 </t>
  </si>
  <si>
    <t>Plan Anual de SST</t>
  </si>
  <si>
    <t>POA SEGURIDAD Y SALUD EN EL TRABAJO</t>
  </si>
  <si>
    <t>Valor Nominal</t>
  </si>
  <si>
    <t>Convenios docencia servicios. Cronograma de actividades. Soporte de las actividades programadas</t>
  </si>
  <si>
    <t>Numero de actividades del PIC ejecutadas en periodo</t>
  </si>
  <si>
    <t>Numero de actividades del PIC programadas en el periodo</t>
  </si>
  <si>
    <t>Obtener una calificación de 5 en el Indicador 7 de acuerdo al anexo 3 de la resolucion 408</t>
  </si>
  <si>
    <t>Monto de la Deuda por salarios y contratación de servicios mayor a 30 días del personal de planta y por contratación de servicios.</t>
  </si>
  <si>
    <t>La E.S.E. registra deuda cero (0) por concepto de salarios y contratacion de servicios mayor a 30 dias del personal de planta y de contratación de servicios</t>
  </si>
  <si>
    <t>Oficina Talento Humano</t>
  </si>
  <si>
    <t>Comprobante de pago mensual de nomina de planta. Soportes de pago a empresas de servicios y contratistas. Relacion de contratos vigentes de prestacion de servicios</t>
  </si>
  <si>
    <t>Cumplir con minimo el 85% de los componentes del Plan Estratégico de Talento Humano vigencia 2.021</t>
  </si>
  <si>
    <t xml:space="preserve">Proporción  de Cumplimiento del Plan Estratégico de Talento Humano </t>
  </si>
  <si>
    <t>Hace referencia a la ejecución de los componentes del PETH con respecto a los componentes del PETH programados</t>
  </si>
  <si>
    <t>Numero de componentes del PETH ejecutados</t>
  </si>
  <si>
    <t xml:space="preserve">Numero de componentes del PETH programados </t>
  </si>
  <si>
    <t>Plan Estartegico de Talento Humano. Cronograma de actividades. Soporte de las actividades programadas</t>
  </si>
  <si>
    <t xml:space="preserve">Cumplir con minimo el  95% del Plan de Capacitaciones institucional -PIC </t>
  </si>
  <si>
    <t xml:space="preserve">Proporción de cumplimiento del Plan Institucional  de Capacitaciones -PIC </t>
  </si>
  <si>
    <t>Hace referencia a la ejecución de las actividades del PIC con respecto a las actividades del PIC programadas</t>
  </si>
  <si>
    <t>Plan Institucional de capacitacion. Cronograma de actividades. Soporte de las actividades programadas</t>
  </si>
  <si>
    <t xml:space="preserve">Cumplir con minimo el  95% de las  actividades del Codigo de integridad </t>
  </si>
  <si>
    <t xml:space="preserve">Proporción de cumplimiento de la ejecución de actividades del Codigo de integridad </t>
  </si>
  <si>
    <t>Hace referencia a la ejecución de las actividades del Codigo de Integridad con respecto a las actividades del Codigo de Integridad programadas</t>
  </si>
  <si>
    <t>Numero de actividades del Codigo de Integridad ejecutadas en periodo</t>
  </si>
  <si>
    <t>Numero de actividades del Codigo de Integridad programadas en el periodo</t>
  </si>
  <si>
    <t>1.1.1.4</t>
  </si>
  <si>
    <t>Codigo de Integridad. Cronograma de actividades. Soporte de las actividades programadas</t>
  </si>
  <si>
    <t>*5</t>
  </si>
  <si>
    <t>Cumplir con minimo el  95% del Plan de Bienestar Social e Incentivos</t>
  </si>
  <si>
    <t>Proporción de cumplimiento del Plan de bienestar social e incentivos</t>
  </si>
  <si>
    <t>Hace referencia a la ejecución de las actividades del Plan de Bienestar Social e Incentivos con respecto a las actividades del Plan de Bienestar Social e Incentivos programadas</t>
  </si>
  <si>
    <t>Numero de actividades del Plan de Bienestar Social e Incentivos ejecutadas en periodo</t>
  </si>
  <si>
    <t>Numero de actividades del Plan de Bienestar Social e Incentivos programadas en el periodo</t>
  </si>
  <si>
    <t>1.1.1.5</t>
  </si>
  <si>
    <t>Plan de Bienestar Social e Incentivos. Cronograma de actividades. Soporte de las actividades programadas</t>
  </si>
  <si>
    <t>*6</t>
  </si>
  <si>
    <t>Realizar el recaudo efectivo de minimo el 80% de recobro por incapacidades</t>
  </si>
  <si>
    <t xml:space="preserve">Proporción de recaudado de los recobros de las incapacidades </t>
  </si>
  <si>
    <t>Hace referencia al numero de recobros de incapacidades realizados con respecto al numero de recobros de incapacidades programados</t>
  </si>
  <si>
    <t>Numero de recobros recuperados en el periodo</t>
  </si>
  <si>
    <t>Numero de recobros programadas en el periodo</t>
  </si>
  <si>
    <t>1.1.1.6</t>
  </si>
  <si>
    <t>Informe de incapacidades del periodo. Soportes de pagos de incapacidades</t>
  </si>
  <si>
    <t>*7</t>
  </si>
  <si>
    <t>Cumplir con minimo el  90% de las actividades proyectadas en el marco de los Convenio Docencia Servicio</t>
  </si>
  <si>
    <t>Cumplimiento de las actividades proyectadas con las entidades con Convenio Docencia Servicio</t>
  </si>
  <si>
    <t>Hace referencia a la ejecución de las actividades del Convenio Docencia Servicios con respecto a las actividades del Convenio Docencia Servicios programadas</t>
  </si>
  <si>
    <t>Numero de actividades del Convenio Docencia Servicios ejecutadas en periodo</t>
  </si>
  <si>
    <t>Numero de actividades del Convenio Docencia Servicios programadas en el periodo</t>
  </si>
  <si>
    <t>1.1.1.7</t>
  </si>
  <si>
    <t>TALENTO HUMANO</t>
  </si>
  <si>
    <t>Cumplir con minimo el 90% de lo aprobado en el PETIC de la vigencia.</t>
  </si>
  <si>
    <t>Proporción de cumplimiento del PETIC</t>
  </si>
  <si>
    <t>Hace referencia a la ejecución del cumplimiento de las iniciativas del PETIC  de la vigencia con respecto a las iniciativas del PETIC programadas y aprobadas para la vigencia</t>
  </si>
  <si>
    <t>Número de iniciativas del PETIC  ejecutadas en la vigencia</t>
  </si>
  <si>
    <t>Número de iniciativas del PETIC programadas y aprobadas para la vigencia</t>
  </si>
  <si>
    <t>4.1.1.1</t>
  </si>
  <si>
    <t xml:space="preserve">Plan Estratégico de Tecnología de la información y las comunicaciones </t>
  </si>
  <si>
    <t>Oficina TICs</t>
  </si>
  <si>
    <t>Plan Estartegico de Tecnologias de la Informaciòn y Comunicaciones. Cronograma de actividades. Soporte de las actividades ejecutadas</t>
  </si>
  <si>
    <t>Cumplir con minimo el 80% del plan de mantenimiento tecnologico</t>
  </si>
  <si>
    <t>Proporción de cumplimiento del plan de mantenimiento de equipos tecnologicos</t>
  </si>
  <si>
    <t>Hace referencia a la ejecución de los mantenimientos de equipos tecnologicos con respecto a los mantenimientos de equipos tecnologicos programados en el periodo</t>
  </si>
  <si>
    <t>Numero de mantenimiento de equipos tecnologicos realizados en el periodo</t>
  </si>
  <si>
    <t>Numero de mantenimientos de equipos tecnologicos solicitados y programados en el periodo</t>
  </si>
  <si>
    <t xml:space="preserve">Plan de Mantenimiento de Servicios Tecnologicos  </t>
  </si>
  <si>
    <t>Plan de Mantenimiento de Software. Cronograma de mantenimiento de software. Soporte de o informe de mantenimientos de software ejecutados</t>
  </si>
  <si>
    <t xml:space="preserve">Cumplir con minimo el 65% de los criterios del autodiagnóstico del MIPG -3.2 Gobierno Digital </t>
  </si>
  <si>
    <t xml:space="preserve">Proporción de cumplimiento de criterios del autodiagnóstico del MIPG -3.2 Gobierno Digital </t>
  </si>
  <si>
    <t>Hace referencia al cumplimiento de los criterios de autodiagnosticos del MIPG 3 -2 Gobierno Digital</t>
  </si>
  <si>
    <t>Matriz de autodiagnostico de 3.2 Gobienro Digital diligenciada</t>
  </si>
  <si>
    <t xml:space="preserve">Cumplir con minimo el 85% del plan de seguridad y privacidad de la información </t>
  </si>
  <si>
    <t xml:space="preserve">Proporción de cumplimiento del plan de seguridad y privacidad de la información </t>
  </si>
  <si>
    <t>Hace referencia al grado de cumplimiento del Plan de Seguridad y Privacidad de la Información de la empresa</t>
  </si>
  <si>
    <t>Numero de entregables del Plan de Seguridad y Privacidad de la Información realizaddos en el periodo</t>
  </si>
  <si>
    <t>Numero de entregables del Plan de Seguridad y Privacidad de la Información programados para el periodo</t>
  </si>
  <si>
    <t>Plan de Seguridad y Privacidad de la información</t>
  </si>
  <si>
    <t>Plan de Seguridad y Privacidad de la Información. Cronograma con entregables del Plan de Seguridad y Privacidad de la Informació. Soporte de actividades ejecutadas</t>
  </si>
  <si>
    <t>Cumplir con minimo el 50% de las actividades programadas del Diagnostico IPV6 (Definición del cumplimiento de la Fase de Planeación), MSPI</t>
  </si>
  <si>
    <t>Proporción de cumplimiento de las actividades programadas del Diagnostico IPV6 (Definición del cumplimiento de la Fase de Planeación), MSPI</t>
  </si>
  <si>
    <t>Hace referencia al grado de cumplimiento de las actividades ejecutadas de la fase de diagnostico de IPV6 con respecto a las actividades programadas para la vigencia</t>
  </si>
  <si>
    <t>Numero de actividades de la fase de diagnostico de IVP6 ejecutadas en periodo</t>
  </si>
  <si>
    <t>Numero de actividades de la fase de diagnostico de IPV6 programadas en periodo</t>
  </si>
  <si>
    <t>Documento de Diagnostico de IPV6. Cronograma de actividades. Soporte de las actividades ejecutadas</t>
  </si>
  <si>
    <t xml:space="preserve">Priorizar minimo el 50%  de riesgos de seguridad digital luego de los controles (riesgo residual alto o extremo), en relacion a la totalidad de los riesgos de seguridad digital identificados </t>
  </si>
  <si>
    <t xml:space="preserve">Hace referencia al grado de priorizaciòn de los riesgos de Seguridad Digital priorizados luego de los controles (riesgo residual alto o extremo), en relacion a la totalidad de los riesgos de seguridad digital identificados </t>
  </si>
  <si>
    <t>Numero de riesgos de seguridad digital priorizados luego de los controles (riesgo residual alto o extremo) en el periodo</t>
  </si>
  <si>
    <t>Numero total de riesgos de seguridad digital identificados en el periodo</t>
  </si>
  <si>
    <t>Plan de Tratamiento de Riesgos de Seguridad y Privacidad de la información</t>
  </si>
  <si>
    <t>Mapa de riesgos de seguridad digital</t>
  </si>
  <si>
    <t>Cumplir con minimo 50% de controles efectivos para los riesgos de seguridad priorizados (con riesgo residual altos y extremo)</t>
  </si>
  <si>
    <t>Proporción de controles efectivos para los riesgos de seguridad priorizados (con riesgo residual altos y extremo)</t>
  </si>
  <si>
    <t xml:space="preserve">Hace referencia al grado de efectividad de los riesgos de Seguridad Digital priorizados (riesgo residual alto o extremo), en relacion a la totalidad de los riesgos de seguridad digital identificados </t>
  </si>
  <si>
    <t>Numero de riesgos de seguridad digital priorizados y efectivos (riesgo residual alto o extremo) en periodo</t>
  </si>
  <si>
    <t>Numero total de riesgos de seguridad digital priorizados en el periodo</t>
  </si>
  <si>
    <t>POA TICS</t>
  </si>
  <si>
    <t>DENOMINADOR     ( Nombre de la variable)</t>
  </si>
  <si>
    <t>NUMERADOR    (Nombre de la Variable)</t>
  </si>
  <si>
    <t>DENOMINADOR (Nombre de la variable)</t>
  </si>
  <si>
    <t>N/A</t>
  </si>
  <si>
    <t>La oficina de comunicaciones cumple en un 100% con las actividades del periodo. Las actividades se midieron por cumplimiento y no obedecen en muchos casos a una programación especifica, sino que se trabaja por la demanda que requieren las areas. No obstante de acuerdo al cronograma que surge de las demandas cumplen el 100%</t>
  </si>
  <si>
    <t xml:space="preserve">Se comparo el cronograma de actividades trimestrales de la Oficina y se comparo con el informe reportado por la oficina, se verificaron aleatoriamente en las redes sociales las publicaciones. </t>
  </si>
  <si>
    <t>Se verificaron las solicitudes de insumos que hacen las areas en el formato de solicitud dispuesto por el area de Almacen y se compararon con los formatos de entrega recibidos a satisfaccion. Esta actividad se verifico en forma aleatoria.</t>
  </si>
  <si>
    <t>Se registraron 130 contratos en el ABC (45 con formalidades plenas y 85 sin formalidades plenas) y 129 en el SECOP , para una eficiencia del 99%. Con lo que se supera la meta del trimestre</t>
  </si>
  <si>
    <t>Se constato el listado de Contratos del ABC 2021, con los contratos cargados en la pagina web del SECOP, en donde aparece relacionados los documentos como CDP y minuta del  contrato, entre otros elementos adicionales. Se realiza verificacion de que este contenido en plan de compras</t>
  </si>
  <si>
    <t>De 52 procesos relacionados, se da respuesta a los 52 procesos que llegana la oficina juridica a traves de los diferentes medios, esto da como resultado una eficacia del 100%</t>
  </si>
  <si>
    <t xml:space="preserve">Se revisa la relacion de demandas, litigios, derechos de peticion y demas procesos en que participa la E.S.E., se verifica en fuentes como el SIHO y oficios de respuesta radicados. </t>
  </si>
  <si>
    <t>Actas</t>
  </si>
  <si>
    <t>Se realizaron todas las actividades programadas en el plan de trabajo para el periodo establecido.</t>
  </si>
  <si>
    <t>Soportes en la Oficina SST</t>
  </si>
  <si>
    <t>Se dio cumplimiento a las 3 actividades de gestion ambiental programadas ( 01- Protocolos de control de plagas y vectores - 02. implementacion de control de plagas y vectores - 03. Limpieza y desinfeccion )</t>
  </si>
  <si>
    <t>protocolo de control de plagas y vectores y evidencias del desarrolo de las activiades de implementacion control de plagas y vectores y limpieza y desinfeccion.</t>
  </si>
  <si>
    <t>Se desarrollaron 8 actividades De acuerdo al cronograma Trimestral del PGIRGASA, dando cumplimiento a las metas definidas en este plan.</t>
  </si>
  <si>
    <t xml:space="preserve"> La verificacion se hizo mediante el PGIRGASA, actas de reunion GAGAS, capacitacion, reportes RESPEL , informes e indicadores soportados como evidencias.</t>
  </si>
  <si>
    <t>Se cumplio con 10 de las 11 actividades programadas, es decir el cumplimiento fue de  90,1% en el plan de austeridad para este I Trimestre.</t>
  </si>
  <si>
    <t xml:space="preserve">plan de austeriad, cronograma, </t>
  </si>
  <si>
    <t>De acuerdo al informe  se pudo constatar que se desarrolllaron reuniones de socializacion y capacitacion del software de Gestion Documental a las personas responsables de estos procesos</t>
  </si>
  <si>
    <t>La verificacion se hizo mediante las actas de asistencia a las actividades de Reuniones  y capacitacion.</t>
  </si>
  <si>
    <t>Se dio inicio a la elaboracion , aprobacion, evaluacion, convalidacion, implementacion e inscripcion en el registro unico de series documentales RUSD de las tablas de retencion documental TRD</t>
  </si>
  <si>
    <t>Actas de las reuniones desarrolladas.</t>
  </si>
  <si>
    <t>se hizo el respectivo Analisis de la matriz 5-1 del Modelo integrado de planeacion y gestion autodiagnostico  para Gestion Documental</t>
  </si>
  <si>
    <t>plataforma Funcion Publica MIPG autodiagnostico para Gestion Docuemnetal</t>
  </si>
  <si>
    <t>De acuerdo al informe  se pudo constatar que se desarrolllaron reuniones de socializacion del PINAR y un informe de diganostico Integrado de Archivo.</t>
  </si>
  <si>
    <t>Actas de reuniones e informe de Diagnostico del Pinar</t>
  </si>
  <si>
    <t>Se dio  inicio a las  reuniones para la planeacion de las actividades del plan de conservacion documental</t>
  </si>
  <si>
    <t>Actas de reuniones.</t>
  </si>
  <si>
    <t>Se dio  inicio a las  reuniones para la planeacion de las actividades del plan de preservacion Digital</t>
  </si>
  <si>
    <t>Se realizo la reunión trimestral programada. El cumplimiento para este periodo es del 100%</t>
  </si>
  <si>
    <t>Esta actividad esta sujeta a la aprobacion del Manual de SGSST y aplicación de la matriz de evaluacion del SG SST al finalizar la anualidad</t>
  </si>
  <si>
    <t>Cumplimiento de 5 actividades programas se ejecutaron 5, para un 100% de ejecucion de la meta.</t>
  </si>
  <si>
    <t>Se verifico que el cronograma de actividades contara con cada uno de los soportes para evidenciar su cumplimiento.</t>
  </si>
  <si>
    <t>Se cumplió con el 100% de las actividades del PAAC del trimestre, socializacion de deberes y derechos y la encuesta de percepcion al suaurio.</t>
  </si>
  <si>
    <t>Actas de socializaci{on de deberes y derechos y encuesta de PQRS I trimestre de 2,021</t>
  </si>
  <si>
    <t>Esta actividad no aplica para este periodo teniendo en cuenta que no se han renovado alianzas</t>
  </si>
  <si>
    <t>Autodiagnostico de MIPG en formato excel</t>
  </si>
  <si>
    <t>De acuerdo al cronograma incluido en el plan de mantenimiento preventivo de la tecnologia biomedica , para este trimestre se programaron 221 actividades y se ejecutaron 221 actividades, teniendo un cumplimiento del 100% de acuerdo a los requerimientos establecidos</t>
  </si>
  <si>
    <t>actas de cumplimiento de actividades</t>
  </si>
  <si>
    <t>Actualmente se encuentra en construccion la Unidad Prestadora de Servicios de Salud  del camu de la comuna 6, adscrito a  la ese vida sinu. Contrato 157-2019</t>
  </si>
  <si>
    <t>Registro fotografico de la obra en construccion.</t>
  </si>
  <si>
    <t>Cumplimiento del 100% del indicador, la E.S.E. 30 dias despues del trimestre se encuentra con una deuda de $0, por concepto de salarios y de prestacion de servicios</t>
  </si>
  <si>
    <t>Comprobantes de egresos de los contratos de prestacion de servicios a personas naturales, certificacion de deuda laboral expedida por el revisor fiscal</t>
  </si>
  <si>
    <t>El cumplimiento del indicador es de 100%. Durante este trimestre se programan los 4 componentes. De los cuales se encuentra evidencia de cumplimiento en los 4. El Plan de Provision de Empleos se realiza unicamente en el I trimestre, solo se aplica en otros trimestres ante cambios en la planta de personal.</t>
  </si>
  <si>
    <t>Se revisa el cronograma de cada uno de sus componentes y evidencias de cumplimiento de las actividades programadas.</t>
  </si>
  <si>
    <t>Para el primer trimestre se tenia programada actividad de inducción con el nuevo personal que ingresa a la instituion. Se cumple al 100%</t>
  </si>
  <si>
    <t>Se revisa listado de asistencia y acta de nombramiento del nuevo personal</t>
  </si>
  <si>
    <t>Se tenian programadas 3 actividades en el primer trimestre y se ejecutaron las 3, para un cumplimiento del 100%.</t>
  </si>
  <si>
    <t>Las actividades 1 y 2, se verificaron en el documento PIC 2021. La actividad 3 se verifica con listado de asistencia y captures de capacitación virtual</t>
  </si>
  <si>
    <t>Se generaron 8 incapacidades en el I trimestre y se gestiono ante las EPS el recobro a 7 de estas. Para un cumplimiento del 87,5%.</t>
  </si>
  <si>
    <t>Informe excel de incapacidades del periodo. Incapacidades del periodo.</t>
  </si>
  <si>
    <t>Se programaron 12 reuniones con las instituciones de convenios, 1 reunion general y 11 individuales, las cuales se cumplieron según cronograma, para un cumplimiento del 100%.</t>
  </si>
  <si>
    <t>Cronograma de reuniones. Actas de reuniones.</t>
  </si>
  <si>
    <t>El Resultado de la aplicación del autodiagnostico realizado por la funcionaria encargada de la oficina de atención al ciudadadano Fue de 0,57.</t>
  </si>
  <si>
    <t>se verifca el seguimiento de las acciones de formacion continua con el cliente interno.</t>
  </si>
  <si>
    <t>De acuerdo al cronograma incluido en el plan de mantenimiento de equipos industriales , para este trimestre se programaron 149 actividades y se ejecutaron 141 actividades, teniendo un cumplimiento del 95% de acuerdo a los requerimientos establecidos</t>
  </si>
  <si>
    <t>cronograma y acta de cumplimiento de actividades</t>
  </si>
  <si>
    <t>Durante este Trimestre en el plan Estartegico de Tecnologias de la Informaciòn y Comunicaciones se desarrollaron las siguientes actividades dando cumplimiento en un 100% .1 Red Interna Protegida. 2 Outsorcing de Impresión. 3 Soporte de infraestructura de red y data  center. 4 Arriendo torres de telecomunicacion. 5 Licenciamiento de Firewall. 6 Soporte al software de Gestion Documental y calidad.</t>
  </si>
  <si>
    <t xml:space="preserve">PETI  - Catalogo de iniciativas de transformacion priorizadas 2021 </t>
  </si>
  <si>
    <t>75.4</t>
  </si>
  <si>
    <t xml:space="preserve">El Resultado de la aplicación del autodiagnostico realizado por el funcionario encargado de la oficina de TICS fue de 75.4% </t>
  </si>
  <si>
    <t>El plan de privacidad de la informacion contempla 10 fases según el documento tecnico del Ministerio de las TICs, de estas fases se tiene programadas 4 para el primer trimestre según cronograma, la cuales muestran un avance de cumplimiento total, es decir se han cumplido las 4 en un 100%. Autodiagnostico, Manual, Procedimientos de seguridad de la información y Plan de Comuniaciones</t>
  </si>
  <si>
    <t>carpeta onedrive</t>
  </si>
  <si>
    <t>Se cuenta con el autodiagnostico de las IPV6</t>
  </si>
  <si>
    <t>Documento autodiagnostico IPV6,</t>
  </si>
  <si>
    <t>En la matriz de riesgos de seguridad de la informaciòn se identificaron 47 riesgos de activos de informacion, todos fueron priorizados para un cumplimiento del 100%</t>
  </si>
  <si>
    <t>Mapa de riesgos de corrupcción</t>
  </si>
  <si>
    <t>En la matriz de riesgos de seguridad de la informaciòn se identificaron 47 riesgos de activos de informacion, a todos se les realizaron actividades de control para un cumplimiento del 100%</t>
  </si>
  <si>
    <t xml:space="preserve">De acuerdo al informe presentado por el area de infraestructura durante este primer trimestre de las 98 ordenes de infraestructuras dadas se ejecutaron 95 para un cumplimiento de  96.94% </t>
  </si>
  <si>
    <t>Informe de ejecucion de actividades</t>
  </si>
  <si>
    <t>En el segundo trimestre de 2021 se tuvo un cumplimiento del 100% de la meta trimestral, es decir de 115 solciitudes realizadas por las diferentes áreas, se realizo la entrega de pedidos a todas en forma oportuna y completa.</t>
  </si>
  <si>
    <t>Se conto con 15 estudiantes que realizaron la E.S.E. como escenarios de practicas a los cuales se certifico por cumplimiento de lo estipulado en el convenio. Cumplimiento del 100%</t>
  </si>
  <si>
    <t>Cronograma de practicas con estudiantes e instituciones. Certificaciones de practicas.</t>
  </si>
  <si>
    <t>Se gestionaron 8 de las incapacidades del II trimestre y del I trimestre, para un total de 9 recobros gestionados en el periodo. Cumplimiento del 100%</t>
  </si>
  <si>
    <t>En el II trimestre se continua con la induccion a nuevos empleados. Se promocionó el curso de integridad y Lucha contra la corrupccion por parte de la ESAP. Se deben realizar actividades grupales encaminadas a la apropiación de los valores. Cumplimiento del 100%</t>
  </si>
  <si>
    <t>Listado de asistencia a inducción y diploma de cursos</t>
  </si>
  <si>
    <t>se verifca el seguimiento de las acciones de formacion continua con elc liente interno.</t>
  </si>
  <si>
    <t>De 9 actividades programadas en plan Institucional de capacitacion se se llevarob a cabo 11 plasmadas en el seguimiento de las acciones de formacion continua con el cliente interno. Cumplimiento de 122.22%.</t>
  </si>
  <si>
    <t>Para el II trimestre se evalua el cumplimiento de 3 componentes: Plan de capacitacion, Plan Anual de SST y Plan de Bienestar. Se cumple en 100%, debido a que en los tres se presentan evidencias de su ejecución.</t>
  </si>
  <si>
    <t>Se revisa el cronograma de los tres componentes programados en este periodo y evidencias de cumplimiento de las actividades programadas.</t>
  </si>
  <si>
    <t>Se realizo la reunión trimestral programada.</t>
  </si>
  <si>
    <t>Se cumplio con el 88% de las actividades programadas para el periodo, de 8 actividades programadas se realizaron 7. La actividad de socialziación de rendicion de cuentas con alianzas de usuarios, se reprograma por efectos de pandemia.</t>
  </si>
  <si>
    <t>Verificacion en redes sociales, actas de capacitacion, informes</t>
  </si>
  <si>
    <t>Se cumplio con el 100% de las actividades del PAAC orrespondientes al II trimestre de 2021, se ejecutaron 6 actividades de 6 actividades programadas</t>
  </si>
  <si>
    <t>Verificacion de actas de capacitacion, correos electronicos, actas informes</t>
  </si>
  <si>
    <t>Se dio cumplimiento a las 2  actividades de gestion ambiental programadas ( 01-Implementacion de control de plagas y vectores - 02. Limpieza y desinfeccion )</t>
  </si>
  <si>
    <t>Evidencias del desarrolo de las activiades de implementacion control de plagas y vectores y limpieza y desinfeccion.</t>
  </si>
  <si>
    <t xml:space="preserve"> La verificacion se hizo mediante el PGIRGASA, actas de reunion GAGAS, capacitacion, seguimiento gestor externo e indicadores soportados como evidencias.</t>
  </si>
  <si>
    <t>De acuerdo al cronograma establecido en el plan de conservacion digital para el segundo trimestre se programaron 4 actividades las cuales fueron ejecutadas para un cumplimiento del 100%</t>
  </si>
  <si>
    <t>informes y actas de  actividades ejecuatdas</t>
  </si>
  <si>
    <t>En atencion a las evidencias aportadas se pueden ver avances en el plan de preservacion digital con la implementacion de los medios de almacenamiento  ONE DRIVE en las diferentes dependencias de la ESE , de igual manera la revision de los formatos de gestion documental.</t>
  </si>
  <si>
    <t>Para este segundo trimestre se hizo el respectivo Analisis de la matriz 5-1 del Modelo integrado de planeacion y gestion autodiagnostico  para Gestion Documental dando como resultados 63,6%</t>
  </si>
  <si>
    <t>Durante el segundo trimestre  se pudo constatar que se desarrolllaron reuniones de revision  del PINAR, reuniones para socializar y aprobar la politica de gestion Documental , los planes de conservacion  documental y preservacion digital. Igualmente se hicieron reuniones del comite de archivo durante este segundo trimestre.</t>
  </si>
  <si>
    <t>Actas de reuniones e informe de su desarrollo y comunicaciones internas para las reuniones del comité de archivo.</t>
  </si>
  <si>
    <t>De acuerdo al informe  se pudo constatar que se desarrolllaron actividaes de capacitacion del software IDEAS de Gestion Documental a las personas responsables de estos procesos</t>
  </si>
  <si>
    <t>La verificacion se hizo mediante las actas de asistencia a las actividades de socialializacion y capacitacion.</t>
  </si>
  <si>
    <t>Se continua con el proceso para la  elaboracion , aprobacion, evaluacion, convalidacion, implementacion e inscripcion en el registro unico de series documentales RUSD de las tablas de retencion documental TRD. Igualmente se dio inicio a una serie de capcitaciones brindadas por el archivo general de la nacion.</t>
  </si>
  <si>
    <t>pantallazos de envios de informacion a las depependencias y capacitaciones por el AGN</t>
  </si>
  <si>
    <t>Se realizo verificacion de contratos en SECOP se encontraron 45 contratos en plataforma, de los 56 relacionados por la oficina juridica, para un cumplimiento del 80% en el periodo.</t>
  </si>
  <si>
    <t>Se verifico que los contratos relacionados en el archivo ABC de contratación estuvieran publicados en la plataforma del SECOP</t>
  </si>
  <si>
    <t>De 54 procesos relacionados, se da respuesta a los 54 procesos que llegana la oficina juridica a traves de los diferentes medios, esto da como resultado una eficacia del 100%</t>
  </si>
  <si>
    <t>Se tenian programadas 14 actividades en el cronograma del II trimestre de la Oficina de Comunicaciones, las cuales se completaron en un 100%, se realizaron 14 de 14 programadas. La oficina ejecuta las actividades de acuerdo a los requerimientos de las diferentes areas en materia de comunicaciones.</t>
  </si>
  <si>
    <t>Se verifica cronograma, y se compara con el informe de actividades del trimestre, se realiza verificacion aleatoria en redes sociales y pagina web de la entidad en donde quedan plasmadas las evidencias y se solicita se describa la forma en que llegan los requerimientos de informaciòn</t>
  </si>
  <si>
    <t>Para el II Trimestre se programaron 5 actividades del PETI y se cumplieron 5, para un porcentaje de cumplimiento del 100%. En documento excel Cronograma POA PETI se relacionan las evidencias de cumplimiento.</t>
  </si>
  <si>
    <t>Verificación de ejecucion de los contratos relacionados y de las actividades relacionadas</t>
  </si>
  <si>
    <t>De 466 mantenimientos programados en el II trimestre de 2021 se ejecutaron 433, para un cumplimiento del 95%.</t>
  </si>
  <si>
    <t>Informe de ejecuciòn del contrato, cronogramas de mantenimiento.</t>
  </si>
  <si>
    <t>Esta actividad no se ejecuta en este trimestre, proxima medicion al finalizar IV Trimestre del año</t>
  </si>
  <si>
    <t>El plan de privacidad de la informacion contempla 10 fases según el documento tecnico del Ministerio de las TICs, de estas fases se tiene programadas 4 para el segundo trimestre según cronograma, la cuales solo 2 muestran un avance de cumplimiento total, es decir se ha cumplido un 50%. Planificación y control operacional y Plan de Transición IPv4 a Ipv6 cumplen, Implementación del plan de tratamiento de riesgos Priorizados implementado en un 60% y Indicadores de Gestión en un 10%,</t>
  </si>
  <si>
    <t>Documento autodiagnostico IPV6</t>
  </si>
  <si>
    <t>Se supero la meta en este trimestre, se realizaron 115 solicitudes de pedidos y se atendieron los 115 pedidos completos, para un cumplimiento del 100%, superando el 90% esperado.</t>
  </si>
  <si>
    <t>Continua el proceso de  construccion la Unidad Prestadora de Servicios de Salud  del camu de la comuna 6, adscrito a  la ese vida sinu. Contrato 157-2019</t>
  </si>
  <si>
    <t xml:space="preserve">Para el segundo Trimestre en el area de infraestructura de las 85 ordenes de infraestructuras dadas se ejecutaron 75 para un cumplimiento de  88.24% </t>
  </si>
  <si>
    <t>Informe de ejecucion de actividades y registro fotografico</t>
  </si>
  <si>
    <t>De acuerdo al cronograma incluido en el plan de mantenimiento de equipos industriales , para el SEGUNDO  trimestre se programaron 149 actividades y se ejecutaron 145 actividades, teniendo un cumplimiento del 97% de acuerdo a los requerimientos establecidos</t>
  </si>
  <si>
    <t>Cronograma y actas de cumpliemiento de actividades</t>
  </si>
  <si>
    <t>De acuerdo al cronograma incluido en el plan de mantenimiento preventivo de la tecnologia biomedica , para este trimestre se programaron 2.250 actividades y se ejecutaron 2.250 actividades, teniendo un cumplimiento del 100% de acuerdo a los requerimientos establecidos</t>
  </si>
  <si>
    <t>Se desarrollaron 6 actividades De acuerdo al cronograma Trimestral del PGIRGASA, dando cumplimiento a las metas definidas en este plan.</t>
  </si>
  <si>
    <t>se cumplio con 10 de las 11 actividades programadas, es decir el cumplimiento fue de  90,1% en el plan de austeridad para este II Trimestre.</t>
  </si>
  <si>
    <t>Verificada las evidencias se pudo constatar que del plan de bienestar Social durante este segundo Trimestre se programaron las actividades de pausas activas, dia de la secretaria, dia del servidor publico, dia de la familia y dia de la enfermera las cuales se ejecutaron totalmente para un cumplimiento del 100%</t>
  </si>
  <si>
    <t>Resoluciones, listados de asistencia, registros fotograficos</t>
  </si>
  <si>
    <t>De 14 actividades programadas en plan Institucional de capacitacion se se llevarob a cabo 6 plasmadas en el seguimiento de las acciones de formacion continua con el cliente interno. Cumplimiento de 42.86%</t>
  </si>
  <si>
    <t>De 300 mantenimientos programados en el I trimestre de 2021 se ejecutaron 285, para un cumplimiento del 93%.</t>
  </si>
  <si>
    <t>Para este Tercer Trimestre  se realizaron 115 solicitudes de pedidos y se atendieron los 115 pedidos completos, para un cumplimiento del 100%, superando el 90% esperado.</t>
  </si>
  <si>
    <t>Se dio cumplimiento a las 3 actividades de gestion ambiental programadas ( 01- Limpieza y desinfeccion  - 02. Control de plagas y vectores - 03. Informes de resultados de aguas residuales</t>
  </si>
  <si>
    <t xml:space="preserve">Evidencias del desarrolo de las activiades de  Gestion ambiental, Registros de las actividades e informes detallados de ejecucion. </t>
  </si>
  <si>
    <t>Se desarrollaron 5 actividades De acuerdo al cronograma del PGIRGASA, para este Tercer Trimestre, dando cumplimiento a las metas definidas en este plan.</t>
  </si>
  <si>
    <t xml:space="preserve"> La verificacion se hizo mediante las evidencias enviadas, actas de reunion GAGAS, Indicadores de destinacion de residuos, seguimiento ambiental,  capacitaciones, Certificados Sanitarios .</t>
  </si>
  <si>
    <t>se cumplio con 10 de las 10 actividades programadas, es decir el cumplimiento fue de  100% en el plan de austeridad para este III Trimestre.</t>
  </si>
  <si>
    <t>Para este Tercer Trimestre se desarrolllaron actividades de capacitacion del software IDEAS de Gestion Documental, crecaion de usuario y contraseña a las dependecnias responsables de estos procesos, de igual manera se llevaron a cabo varias reuniones para tratar temas a fines a este programa.</t>
  </si>
  <si>
    <t>La verificacion se hizo mediante las actas de asistencia a las reuniones y las  actividades de socialializacion y capacitacion.</t>
  </si>
  <si>
    <t>Se desarrollaron dos reuniones para socializar el inicio del proceso para la elaboracion  y/o actualizacion de las tablas de retencion documental de la entidad, de igual manera presentar el documento de assitencia por parte del Archivo General de la Nacion y otros tema afines.</t>
  </si>
  <si>
    <t>Informes y actas de asistencia de las reuniones desarrolladas</t>
  </si>
  <si>
    <t>En este Tercer Trimestre se hizo el respectivo Analisis de la matriz 5-1 del Modelo integrado de planeacion y gestion autodiagnostico  para Gestion Documental dando como resultados 63,6%</t>
  </si>
  <si>
    <t>Para el Tercer Trimestre se reunio el comité institucional de archivo con el objetivo de iniciar la elaboracion del manual de historis clinicas de la entidad, de igual forma se hicieron capacitaciones al personal de la ESE de acuerdo al plan de capacitaciones estipulado para este periodo.</t>
  </si>
  <si>
    <t>En este Tercer trimestre almacen hizo entrega al señor carlos morales encargado de Gestion Documental de la entidad de un TERMOHIGROMETRO que permite registrar la temperatura, humedad y cadena de frio para el monitoreo de las areas de los diferentes archivos de la entidad.</t>
  </si>
  <si>
    <t>Formato de registro de temperatura, humedad y cadena de frio y acta de entrega del equipo por parte de almacen.</t>
  </si>
  <si>
    <t>De acuerdo al informe presentado por la oficina de gestion documental para este tercer trimestre se desarrollaron dos reuniones para tratar los temas de seguimiento al almacenamiento de informacion ONE DRIVE y seguimiento al plan operativo anual de esta oficina</t>
  </si>
  <si>
    <t>Para este Tercer Trimestre La oficina de comunicaciones cumple en un 100% con las actividades porgramadas.  Las actividades se midieron por cumplimiento y no obedecen en muchos casos a una programación especifica, sino que se trabaja por la demanda que requieren las areas. No obstante de acuerdo al cronograma que surge de las demandas cumplen el 100%</t>
  </si>
  <si>
    <t xml:space="preserve">Se verifico el cronograma de actividades trimestrales de la Oficina y se comparo con el informe reportado por la oficina, se verificaron aleatoriamente en las redes sociales las publicaciones. </t>
  </si>
  <si>
    <t>En el III trimestre de las 2 actividades del PETI para la vigencia 2021 se cumplió 1 y otra quedo en estado de ejecución, para un porcentaje de cumplimiento del 50%. Esta actividad se continuara en el IV trimestre. En documento excel Cronograma POA PETI se relacionan las evidencias de cumplimiento.</t>
  </si>
  <si>
    <t>De 367 mantenimientos programados en el III trimestre de 2021 se ejecutaron 367, para un cumplimiento del 100%.</t>
  </si>
  <si>
    <t>El plan de privacidad de la informacion contempla 10 fases según el documento tecnico del Ministerio de las TICs, de estas fases se tiene programadas 4 para el tercer trimestre según cronograma, la cuales solo 2 muestran un avance de cumplimiento total, es decir se ha cumplido un 50%. Planificación y control operacional y Plan de Transición IPv4 a Ipv6</t>
  </si>
  <si>
    <t xml:space="preserve">Proporción de riesgos de seguridad digital priorizados luego de los controles (riesgo residual alto o extremo), en relacion a la totalidad de los riesgos de seguridad digital identificados. </t>
  </si>
  <si>
    <t>De acuerdo al cronograma incluido en el Plan de Mantenimiento preventivo de la Tecnologia Biomedica , para este Tercer Trimestre se programaron 40 actividades y se ejecutaron 40 actividades, teniendo un cumplimiento del 100% de acuerdo a los requerimientos establecidos</t>
  </si>
  <si>
    <t>De acuerdo al cronograma incluido en el plan de mantenimiento de equipos industriales , para este Tercer  Trimestre se programaron 142 actividades y se ejecutaron 123, teniendo un cumplimiento del 86.7% de acuerdo a los requerimientos establecidos</t>
  </si>
  <si>
    <t xml:space="preserve">De acuerdo al informe presentado por el area de infraestructura durante este Tercer  Trimestre de las 98 ordenes de infraestructuras dadas se ejecutaron 85 para un cumplimiento de  86.7% </t>
  </si>
  <si>
    <t>Para este tercer Trimestre  se encuentra en construccion la Unidad Prestadora de Servicios de Salud  del camu de la comuna 6, adscrito a  la ese vida sinu. Contrato 157-2019, Igualmente se encuentran en ejecucion los contratos  de Mantenimiento numero 110 -2021 Centro de salud Villa Cielo, Contratos Numero 095-2021 Hospital la granja y Contrato Numero 111-2021 Hospital la Gloria.</t>
  </si>
  <si>
    <t>Informes de Ejecucioon y Registro fotografico de la obra en construccion.</t>
  </si>
  <si>
    <t>Se realizo verificacion de contratos en SECOP se encontraron 189 contratos en plataforma, de los 189 relacionados por la oficina juridica, de los cuales 43 corresponden a contratos con formalidades plenas y 146 a contratos sin formalidades plenas para un cumplimiento del 100% en el periodo. Se realizo ajustes al I y II trimestre con los contratos publicados en SECOP.</t>
  </si>
  <si>
    <t xml:space="preserve">De 66 procesos relacionados,  24 correponden a derechos de peticion, 5 a tutelas y 37 a procesos judiciales; se da respuesta a los 66 procesos que llegan a la oficina juridica a traves de los diferentes medios, esto da como resultado una eficacia del 100%. </t>
  </si>
  <si>
    <t>El autodiagnostico se realiza al finalizar el periodo anual</t>
  </si>
  <si>
    <t xml:space="preserve">Se programaron 7 actividades para este periodo y se cumplieron 6, con lo que se obtiene un 85% de cumplimiento del plan. </t>
  </si>
  <si>
    <t>Actas de asistencia, publicaciones en instagram, formatos de asistencia, documentos onedrive</t>
  </si>
  <si>
    <t xml:space="preserve">Se programaron 7 actividades para este periodo y se cumplieron 7, con lo que se obtiene un 100% de cumplimiento del plan. </t>
  </si>
  <si>
    <t>No se ha realizado reportes en este periodo, no han sido programados por super salud.</t>
  </si>
  <si>
    <t>Soportes en la oficina SST (Actas, informes, asistencias, indicadores, planes)</t>
  </si>
  <si>
    <t>Para este Tercer Trimestre se realizaron 91,3% las actividades programadas del plan de Seguridad y salud en el trabajo,</t>
  </si>
  <si>
    <t>Esta actividad esta sujeta a la aprobacion del Manual de SGSST y aplicación de matriz de evaluacion del SG SST al finalizar la anualidad,</t>
  </si>
  <si>
    <t>Para este Tercer Trimestre se realizo la reunion programada del comité de convivencia laboral.</t>
  </si>
  <si>
    <t>circular de convocatoria, informe y acta de  la reunion y listado de asistencia.</t>
  </si>
  <si>
    <t>Se realizaron  las actividades programadas en el plan de trabajo para el periodo establecido a excepción de una actividad relacionada con Sistema de vigilancia epidemiologica ya que no se tiene el diagnostico de condiciones de salud del año 2020, la cual se debio aplazar, para un cumplimiento del 94.7%,</t>
  </si>
  <si>
    <t>Para el III Trimestre se evalua el cumplimiento de 3 componentes: PIC, Plan Anual de vacantes,  Plan de Bienestar, plan ETH y Plan de prevision . Se cumple en 100%, debido a que en los 5 se presentan evidencias de su ejecución.</t>
  </si>
  <si>
    <t>Informes y actas de capacitaciones, listados de asistencia.</t>
  </si>
  <si>
    <t>En el Tercer Trimestre se presenta el informe de socializacion del codigo de intregridad, de igual manera se desarrollo una campaña de difusion interna de los valores establecidos en este plan.</t>
  </si>
  <si>
    <t xml:space="preserve">informe de socializacion del codigo de integridad, evidencias de las campañas realizadas, registro fotografico y firma de asistencia </t>
  </si>
  <si>
    <t>Para este Tercer Trimestre De 13 actividades programadas en plan Institucional de capacitacion se se llevaron a cabo 13 plasmadas en el seguimiento de las acciones de formacion continua con el cliente interno. Cumplimiento del 100%</t>
  </si>
  <si>
    <t>Verificadas las evidencias se pudo contatar que del plan de bienestar social durante este tercer trimestre se programaron las actividades de dia del auxiliar de farmacia, dia del ingeniero, dia del internista, mitos y realidades y rumbaterapia, las cuales se ejecutaron totalmente para un cumplimiento del 100%</t>
  </si>
  <si>
    <t>Captura de las publicaciones, imformes y registros fotograficos,</t>
  </si>
  <si>
    <t>Archivos en PDF de los soportes de las incapacidades y pagos realizados por las EPS.</t>
  </si>
  <si>
    <t>Para este tercer trimestre se gestionaron 15 incapacidades y se gestionaron en las EPS 4 cobros,</t>
  </si>
  <si>
    <t>Para este Tercer Trimestre Se Programaron  4 reuniones con las instituciones de convenios,  de igual manera se conto con 4 Estudiantes  que realizaron en la ESE sus practicas, a los cuales se les certifico por el cumplimiento de lo estipulado en el convenio, tambien se pudo evidenciar el envio de correos y circulares para el  buen uso de los EPP.</t>
  </si>
  <si>
    <t>Actas, certificaciones, circulares y correos.</t>
  </si>
  <si>
    <t>% de Cumplimiento</t>
  </si>
  <si>
    <t>La oficina de comunicaciones para este Cuarto trimestre cumple en un 100% con las actividades programadas 15 de 15.  Las actividades se midieron por cumplimiento y no obedecen en muchos casos a una programación especifica, sino que se trabaja por la demanda que requieren las areas. No obstante de acuerdo al cronograma que surge de las demandas cumplen el 100%</t>
  </si>
  <si>
    <t xml:space="preserve">Se Constato el cronograma de actividades del cuarto trimestre de la Oficina y se comparo con el informe reportado por la oficina, se verificaron aleatoriamente en las redes sociales las publicaciones. </t>
  </si>
  <si>
    <t>Durante el Cuarto Trimestre se desarrolllaron actividades de capacitacion del software IDEAS de Gestion Documental, en las  dependecnias responsables de estos procesos como son Oficina Juridica, Talento Humano y Calidad, de igual manera se llevaron a cabo varias reuniones para tratar temas a fines a este programa.</t>
  </si>
  <si>
    <t>La verificacion se hizo mediante las actas de asistencia a las capacitaciones e informes de Reuniones.</t>
  </si>
  <si>
    <t>Para este Cuarto Trimestre Se desarrollo una  reunion para Dar inicio al proceso para la elaboracion de las tablas de retencion documental de la entidad, de igual manera la exlicacion de los modulos que componen  el software y el proceso para la elaboracion de las TRD.</t>
  </si>
  <si>
    <t>Duarante este Cuarto Trimestre se hizo el respectivo Analisis de la matriz 5-1 del Modelo integrado de planeacion y gestion autodiagnostico  para Gestion Documental dando como resultados 70.2%</t>
  </si>
  <si>
    <t>Para este Cuarto Trimestre se sigue avanzando con los planes de preservacion digital, conservacion digital y PINAR, igualmante se capacitaron a los funcionarios en PQRSDF</t>
  </si>
  <si>
    <t>Planes  y actas de asistencia de las reuniones desarrolladas</t>
  </si>
  <si>
    <t>De acuerdo a las evidencias anexadas se registro el monitoreo de la temperatura, humedad y cadena de frio de las areas de los diferentes archivos de la entidad de los meses de Octubre, Noviembre y Diciembre; de igualmanera se llevo a cabo la reunion para la planeacion de actividades del plan de Gestion Documental.</t>
  </si>
  <si>
    <t>Formato de registro de temperatura, humedad y cadena de frio e informe y acta de reunion.</t>
  </si>
  <si>
    <t>Para este Cuarto Trimestre se desarrollaron dos reuniones para tratar los temas de seguimiento y revision de los medios del almacenamiento de informacion ONE DRIVE - Plan de Preservacion Digital  y seguimiento al plan operativo anual de esta oficina.</t>
  </si>
  <si>
    <t>Para este Cuarto Trimestre Se dio cumplimiento a las 2 actividades de Gestion Ambiental Programadas.  01- Limpieza y desinfeccion.  - 02. Control de plagas y vectores.</t>
  </si>
  <si>
    <t>Se desarrollaron 4 actividades De acuerdo al cronograma del PGIRGASA, para este Cuarto Trimestre, dando cumplimiento a las metas definidas en este plan.</t>
  </si>
  <si>
    <t xml:space="preserve"> La verificacion se hizo mediante las evidencias enviadas, actas de reunion GAGAS, Indicadores de destinacion de residuos, seguimiento ambiental y capacitaciones, </t>
  </si>
  <si>
    <t>Se cumplio con 17 de las 16 actividades programadas, es decir el cumplimiento fue de  100% en el plan de austeridad para este Cuarto Trimestre.</t>
  </si>
  <si>
    <t>De acuerdo al cronograma incluido en el Plan de Mantenimiento preventivo de la Tecnologia Biomedica , para este Cuarto Trimestre se programaron 2210 actividades y se ejecutaron 2210 actividades, teniendo un cumplimiento del 100% de acuerdo a los requerimientos establecidos</t>
  </si>
  <si>
    <t>Actas aleatorias  de cumplimiento de actividades</t>
  </si>
  <si>
    <t>De acuerdo al cronograma incluido en el plan de mantenimiento de equipos industriales , para este Cuarto Trimestre se programaron 142 actividades y se ejecutaron 132, teniendo un cumplimiento del 93% de acuerdo a los requerimientos establecidos</t>
  </si>
  <si>
    <t xml:space="preserve">De acuerdo al informe presentado por el area de infraestructura durante este Cuarto  Trimestre de las 98 ordenes de infraestructuras dadas se ejecutaron 90 para un cumplimiento de  91.84% </t>
  </si>
  <si>
    <t>Para el Cuarto Trimestre  se encuentra en construccion la Unidad Prestadora de Servicios de Salud  del camu de la comuna 6, adscrito a  la ese vida sinu. Contrato 157-2019, Igualmente se encuentran en ejecucion los contratos  de Mantenimiento numero 110 -2021 Centro de salud Villa Cielo, Contratos Numero 095-2021 Hospital la granja y Contrato Numero 111-2021 Hospital la Gloria.</t>
  </si>
  <si>
    <t xml:space="preserve">Para el IV Trimestre se programo 1  actividad del PETI y se cumplieron 1, para un porcentaje de cumplimiento del 100%. En documento excel Cronograma POA PETI se relacionan las evidencias de cumplimiento. </t>
  </si>
  <si>
    <t>Para este IV  Trimestre se programaron 502 Actividades de Mantenimientos  y se  Ejecutaron 502, para un cumplimiento del 100%.</t>
  </si>
  <si>
    <t>Resultado del autodiagnostico de MIPG de Gobierno Digital se obtuvo un resultado de 76,5%, superando la meta anual</t>
  </si>
  <si>
    <t>Formato autodiagnostico MIPG de la Funcion Publica diligenciado</t>
  </si>
  <si>
    <t>El plan de privacidad de la informacion contempla 10 fases según el documento tecnico del Ministerio de las TICs, de estas fases se tiene programadas 4 para el Cuarto Trimestre según cronograma, la cuales tres  muestran avance de cumplimiento total 100% y una muetra un avance de cumplimiento de un 80%. Planificación y control operacional 100% , Implementacion de tratamientos del plan de riesgos priorizados 100%, indicadores de Gestion 80% y  Plan de Transición IPv4 a Ipv6 100%.</t>
  </si>
  <si>
    <t>Durante el IV Trimestre se evalua el cumplimiento de 5 componentes: PIC, Plan Anual de vacantes,  Plan de Bienestar, plan ETH y Plan de prevision . Se cumple en 100%, debido a que en los 5 se presentan evidencias de su ejecución.</t>
  </si>
  <si>
    <t>Para el Cuarto Trimestre se presenta el informe de socializacion del codigo de intregridad, de igual manera se desarrollo una campaña de difusion interna de los valores establecidos en este plan.</t>
  </si>
  <si>
    <t>Verificada las evidencias se pudo constatar que del plan de Bienestar Social durante este Cuarto Trimestre se programaron las sigientes actividades:  Dia del Arquitecto, Dia del Medico, Dia del odontologo, Dia del psicologo, Igualmente se promulgo mediante resolucion 388 del 5/10/2021 el dia 26 de Noviembre como el dia de la familia.  En complemento a esto tambien se desarrollaron actividades de aprendizaje desde la experiencia, las cuales se ejecutaron totalmente para un cumplimiento del 100%</t>
  </si>
  <si>
    <t>Captura de las publicaciones, informes y  registros fotograficos</t>
  </si>
  <si>
    <t>Durante el Cuarto Trimestre Se Gestionaron 24 incapacidades y se Gestionaron en las EPS 2 recobros.</t>
  </si>
  <si>
    <t>Para este Cuarto  Trimestre Se Programo una reunion con Estudiantes para socializar la plataforma estrategica Institucional ,  de igual manera se conto con 7 Estudiantes del san agustin y 6 de la UNISINU  que realizaron en la ESE sus practicas, a los cuales se les certifico por el cumplimiento de lo estipulado en el convenio.</t>
  </si>
  <si>
    <t>Para el Cuarto Trimestre se realizo la reunion programada del comité de convivencia laboral el dia 26 de Noviembre de 2021.</t>
  </si>
  <si>
    <t>circular de convocatoria, informe y acta de  la reunion y firma  de asistencia.</t>
  </si>
  <si>
    <t>Dentro de los Estandares Minimos SG-SST la calificacion de la ESE VidaSinu fue 97 , igualmente en el  informe presentado de los resultados de la auditoria se encontro un hallazgo  " NO CONFORMIDAD" No se cuenta con la identificacion de las sustancias quimicas cancerigenas. Se establacio un plan de mejora teniendo como responsable a la Dra Lizzye Correa, fecha fin 2022-2-15.</t>
  </si>
  <si>
    <t>Informe de la auditoria y Formato de Estandares Minimos de SG-SST</t>
  </si>
  <si>
    <t>Durante el cuarto Trimestre Se realizaron  92% las actividades programadas del plan de Seguridad y salud en el trabajo.</t>
  </si>
  <si>
    <t>Soportes en la Oficina SST ( Actas, informes, asistencias, indicadores, planes)</t>
  </si>
  <si>
    <t>Durante el Cuarto Trimestre  se realizaron 115 solicitudes de pedidos y se atendieron los 115 pedidos completos, para un cumplimiento del 100%, superando el 90% esperado.</t>
  </si>
  <si>
    <t xml:space="preserve">Se cumplio con lo programado en lo referente a los informes por parte de la oficina de Control Interno: evaluacion de control interno contable, informe de austeriad del gasto, informe de PQRS, evaluacion de gestion por dependencias, evaluacion del estado del sistema de control interno, evaluacion de control interno contable, evaluacion del sistema de control interno FURAG, informe derechos de autor (DNDA), se atendio visita de la contraloria. </t>
  </si>
  <si>
    <t xml:space="preserve">Los informes externos  se enviaron a traves de los respectivos aplicativos a los entes externo y los informes externos se presentario a Gerencia y a los miembros del comité de coordinacion de control interno. </t>
  </si>
  <si>
    <t>Se efectuo arqueo de caja menor,  informe de auditoria a almacen, seguimiento plan de mejoramiento de la contraloria suscrito en la vigencia 2020, seguimiento plan operativo anual, informe de austeridad del gasto, seguimiento plan anticorrupcion y atencion al ciudadano.</t>
  </si>
  <si>
    <t>informes de auditoria publicados en la pagina web institucional en control interno - informes de auditoria, oficios entregados a gerencia; seguimiento enviado a la contraloria municipal correo electronico.</t>
  </si>
  <si>
    <t xml:space="preserve">se efectuo informe de auditoria procedimiento  contractual, informe de austeridad del gasto, seguimiento plan operativo anual, arqueo de caja menor. </t>
  </si>
  <si>
    <t xml:space="preserve">informes de control interno publicados pagina web institucional en link de transparencia en control interno /informes de auditoria y reportes de contol interno, correos electronicos, comunicados de entrega de informes. </t>
  </si>
  <si>
    <t>se efectuo informe de auditoria evaluacion de desempeño y  contabilidad, arqueo caja menor, informe de austeridad de gasto, informe de PQRS, seguimiento plan anticorrupcion, seguimiento POA, informe segumiento comité de conciliacion, informes de control interno publicados pagina web institucional en link de transparencia en control interno /informes de auditoria y reportes de contol interno.</t>
  </si>
  <si>
    <t>Para este Cuarto Trimestre De 14 actividades programadas en plan Institucional de capacitacion se  llevaron a cabo 14 plasmadas en el seguimiento de las acciones de formacion continua con el cliente interno en temas de riesgos, seguridad del paciente, Generalidades de ESE y demas. Cumplimiento del 100%</t>
  </si>
  <si>
    <t>Se realizo verificacion de contratos en SECOP se encontraron 91 contratos en plataforma, de los 91 relacionados por la oficina juridica, de los cuales 27 corresponden a contratos con formalidades plenas y 64 a contratos sin formalidades plenas para un cumplimiento del 100% en el periodo.</t>
  </si>
  <si>
    <t xml:space="preserve">De 61 procesos relacionados,  17 correponden a derechos de peticion, 7 a tutelas y 37 a procesos judiciales; se da respuesta a los 61 procesos que llegan a la oficina juridica a traves de los diferentes medios, esto da como resultado una eficacia del 100%.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</si>
</sst>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quot;$&quot;\ * #,##0_-;\-&quot;$&quot;\ * #,##0_-;_-&quot;$&quot;\ * &quot;-&quot;_-;_-@_-"/>
  </numFmts>
  <fonts count="32" x14ac:knownFonts="1">
    <font>
      <sz val="11"/>
      <color theme="1"/>
      <name val="Calibri"/>
      <family val="2"/>
      <scheme val="minor"/>
    </font>
    <font>
      <sz val="12"/>
      <color theme="1"/>
      <name val="Gotham"/>
      <family val="3"/>
    </font>
    <font>
      <sz val="11"/>
      <color theme="1"/>
      <name val="GothamBook"/>
      <family val="3"/>
    </font>
    <font>
      <sz val="11"/>
      <color theme="1"/>
      <name val="Gotham"/>
      <family val="3"/>
    </font>
    <font>
      <sz val="8"/>
      <name val="Arial"/>
      <family val="2"/>
    </font>
    <font>
      <b/>
      <sz val="12"/>
      <name val="Arial"/>
      <family val="2"/>
    </font>
    <font>
      <sz val="12"/>
      <name val="Arial"/>
      <family val="2"/>
    </font>
    <font>
      <b/>
      <sz val="8"/>
      <name val="Arial"/>
      <family val="2"/>
    </font>
    <font>
      <b/>
      <sz val="10"/>
      <color indexed="8"/>
      <name val="Calibri"/>
      <family val="2"/>
    </font>
    <font>
      <b/>
      <sz val="9"/>
      <color indexed="8"/>
      <name val="Calibri"/>
      <family val="2"/>
    </font>
    <font>
      <sz val="9"/>
      <name val="Arial"/>
      <family val="2"/>
    </font>
    <font>
      <sz val="10"/>
      <name val="Arial"/>
      <family val="2"/>
      <charset val="1"/>
    </font>
    <font>
      <sz val="10"/>
      <color indexed="8"/>
      <name val="Arial"/>
      <family val="2"/>
      <charset val="1"/>
    </font>
    <font>
      <sz val="10"/>
      <color indexed="8"/>
      <name val="Arial"/>
      <family val="2"/>
    </font>
    <font>
      <sz val="9"/>
      <color indexed="81"/>
      <name val="Tahoma"/>
      <family val="2"/>
    </font>
    <font>
      <sz val="8"/>
      <color indexed="8"/>
      <name val="Tahoma"/>
      <family val="2"/>
    </font>
    <font>
      <sz val="10"/>
      <name val="Arial"/>
      <family val="2"/>
    </font>
    <font>
      <b/>
      <sz val="9"/>
      <color indexed="81"/>
      <name val="Tahoma"/>
      <family val="2"/>
    </font>
    <font>
      <b/>
      <sz val="10"/>
      <name val="Arial"/>
      <family val="2"/>
    </font>
    <font>
      <b/>
      <sz val="11"/>
      <color theme="1"/>
      <name val="GothamBook"/>
      <family val="3"/>
    </font>
    <font>
      <sz val="11"/>
      <color theme="1"/>
      <name val="Calibri"/>
      <family val="2"/>
      <scheme val="minor"/>
    </font>
    <font>
      <sz val="11"/>
      <name val="Calibri"/>
      <family val="2"/>
      <scheme val="minor"/>
    </font>
    <font>
      <sz val="11"/>
      <color indexed="8"/>
      <name val="Arial"/>
      <family val="2"/>
      <charset val="1"/>
    </font>
    <font>
      <sz val="11"/>
      <name val="Arial"/>
      <family val="2"/>
      <charset val="1"/>
    </font>
    <font>
      <sz val="11"/>
      <color rgb="FF000000"/>
      <name val="Calibri"/>
      <family val="2"/>
      <scheme val="minor"/>
    </font>
    <font>
      <sz val="10"/>
      <color rgb="FF000000"/>
      <name val="Arial"/>
      <family val="2"/>
      <charset val="1"/>
    </font>
    <font>
      <sz val="10"/>
      <color rgb="FF000000"/>
      <name val="Arial"/>
      <family val="2"/>
    </font>
    <font>
      <sz val="9"/>
      <color theme="1"/>
      <name val="Calibri"/>
      <family val="2"/>
      <scheme val="minor"/>
    </font>
    <font>
      <b/>
      <sz val="11"/>
      <color theme="1"/>
      <name val="Calibri"/>
      <family val="2"/>
      <scheme val="minor"/>
    </font>
    <font>
      <sz val="10"/>
      <color rgb="FF000000"/>
      <name val="Arial"/>
      <charset val="1"/>
    </font>
    <font>
      <sz val="10"/>
      <name val="Arial"/>
      <charset val="1"/>
    </font>
    <font>
      <sz val="9"/>
      <name val="Arial"/>
      <family val="2"/>
      <charset val="1"/>
    </font>
  </fonts>
  <fills count="21">
    <fill>
      <patternFill patternType="none"/>
    </fill>
    <fill>
      <patternFill patternType="gray125"/>
    </fill>
    <fill>
      <patternFill patternType="solid">
        <fgColor theme="3" tint="0.79998168889431442"/>
        <bgColor indexed="26"/>
      </patternFill>
    </fill>
    <fill>
      <patternFill patternType="solid">
        <fgColor theme="3" tint="0.39997558519241921"/>
        <bgColor indexed="64"/>
      </patternFill>
    </fill>
    <fill>
      <patternFill patternType="solid">
        <fgColor theme="4" tint="0.79998168889431442"/>
        <bgColor indexed="26"/>
      </patternFill>
    </fill>
    <fill>
      <patternFill patternType="solid">
        <fgColor theme="4" tint="0.79998168889431442"/>
        <bgColor indexed="34"/>
      </patternFill>
    </fill>
    <fill>
      <patternFill patternType="solid">
        <fgColor theme="3" tint="0.39997558519241921"/>
        <bgColor indexed="31"/>
      </patternFill>
    </fill>
    <fill>
      <patternFill patternType="solid">
        <fgColor indexed="42"/>
        <bgColor indexed="27"/>
      </patternFill>
    </fill>
    <fill>
      <patternFill patternType="solid">
        <fgColor theme="0"/>
        <bgColor indexed="26"/>
      </patternFill>
    </fill>
    <fill>
      <patternFill patternType="solid">
        <fgColor indexed="9"/>
        <bgColor indexed="26"/>
      </patternFill>
    </fill>
    <fill>
      <patternFill patternType="solid">
        <fgColor indexed="27"/>
        <bgColor indexed="41"/>
      </patternFill>
    </fill>
    <fill>
      <patternFill patternType="solid">
        <fgColor rgb="FFCCFFFF"/>
        <bgColor indexed="41"/>
      </patternFill>
    </fill>
    <fill>
      <patternFill patternType="solid">
        <fgColor rgb="FFCCFFFF"/>
        <bgColor rgb="FFCCFFFF"/>
      </patternFill>
    </fill>
    <fill>
      <patternFill patternType="solid">
        <fgColor rgb="FFFFFFFF"/>
        <bgColor rgb="FFFFFFCC"/>
      </patternFill>
    </fill>
    <fill>
      <patternFill patternType="solid">
        <fgColor rgb="FF008000"/>
        <bgColor rgb="FF008080"/>
      </patternFill>
    </fill>
    <fill>
      <patternFill patternType="solid">
        <fgColor theme="0"/>
        <bgColor rgb="FFCCFFFF"/>
      </patternFill>
    </fill>
    <fill>
      <patternFill patternType="solid">
        <fgColor theme="0"/>
        <bgColor indexed="41"/>
      </patternFill>
    </fill>
    <fill>
      <patternFill patternType="solid">
        <fgColor theme="0"/>
        <bgColor indexed="64"/>
      </patternFill>
    </fill>
    <fill>
      <patternFill patternType="solid">
        <fgColor theme="0"/>
        <bgColor rgb="FFFFFFCC"/>
      </patternFill>
    </fill>
    <fill>
      <patternFill patternType="solid">
        <fgColor rgb="FFFFFF00"/>
        <bgColor rgb="FFFFFF00"/>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9" fontId="20" fillId="0" borderId="0" applyFont="0" applyFill="0" applyBorder="0" applyAlignment="0" applyProtection="0"/>
    <xf numFmtId="41" fontId="20" fillId="0" borderId="0" applyFont="0" applyFill="0" applyBorder="0" applyAlignment="0" applyProtection="0"/>
    <xf numFmtId="164" fontId="20" fillId="0" borderId="0" applyFont="0" applyFill="0" applyBorder="0" applyAlignment="0" applyProtection="0"/>
    <xf numFmtId="43" fontId="20" fillId="0" borderId="0" applyFont="0" applyFill="0" applyBorder="0" applyAlignment="0" applyProtection="0"/>
    <xf numFmtId="164" fontId="20" fillId="0" borderId="0" applyFont="0" applyFill="0" applyBorder="0" applyAlignment="0" applyProtection="0"/>
  </cellStyleXfs>
  <cellXfs count="133">
    <xf numFmtId="0" fontId="0" fillId="0" borderId="0" xfId="0"/>
    <xf numFmtId="0" fontId="0" fillId="0" borderId="1" xfId="0" applyBorder="1"/>
    <xf numFmtId="0" fontId="4" fillId="0" borderId="0" xfId="0" applyFont="1" applyAlignment="1" applyProtection="1">
      <alignment vertical="center" wrapText="1"/>
      <protection locked="0"/>
    </xf>
    <xf numFmtId="0" fontId="7" fillId="0" borderId="0" xfId="0" applyFont="1" applyAlignment="1" applyProtection="1">
      <alignment vertical="center" wrapText="1"/>
      <protection locked="0"/>
    </xf>
    <xf numFmtId="0" fontId="8" fillId="4" borderId="1" xfId="0" applyFont="1" applyFill="1" applyBorder="1" applyAlignment="1" applyProtection="1">
      <alignment horizontal="center" vertical="center" textRotation="90" wrapText="1"/>
      <protection locked="0"/>
    </xf>
    <xf numFmtId="0" fontId="7" fillId="4" borderId="1"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justify" vertical="center" textRotation="90" wrapText="1"/>
      <protection locked="0"/>
    </xf>
    <xf numFmtId="0" fontId="10" fillId="0" borderId="1" xfId="0" applyFont="1" applyBorder="1" applyAlignment="1">
      <alignment vertical="center" wrapText="1"/>
    </xf>
    <xf numFmtId="0" fontId="0" fillId="7" borderId="2" xfId="0" applyFill="1" applyBorder="1" applyAlignment="1" applyProtection="1">
      <alignment horizontal="center" vertical="center" wrapText="1"/>
      <protection locked="0"/>
    </xf>
    <xf numFmtId="0" fontId="0" fillId="0" borderId="1" xfId="0" applyBorder="1" applyAlignment="1">
      <alignment horizontal="justify" vertical="center" wrapText="1"/>
    </xf>
    <xf numFmtId="9" fontId="0" fillId="0" borderId="1" xfId="0" applyNumberFormat="1" applyBorder="1" applyAlignment="1" applyProtection="1">
      <alignment horizontal="center" vertical="center" wrapText="1"/>
      <protection locked="0"/>
    </xf>
    <xf numFmtId="0" fontId="0" fillId="8" borderId="1" xfId="0" applyFill="1" applyBorder="1" applyAlignment="1">
      <alignment horizontal="center" vertical="center" wrapText="1"/>
    </xf>
    <xf numFmtId="10" fontId="0" fillId="0" borderId="1" xfId="0" applyNumberFormat="1" applyBorder="1" applyAlignment="1" applyProtection="1">
      <alignment horizontal="center" vertical="center" wrapText="1"/>
      <protection locked="0"/>
    </xf>
    <xf numFmtId="10" fontId="0" fillId="9" borderId="1" xfId="0" applyNumberFormat="1" applyFill="1" applyBorder="1" applyAlignment="1" applyProtection="1">
      <alignment horizontal="center" vertical="center" wrapText="1"/>
      <protection locked="0"/>
    </xf>
    <xf numFmtId="0" fontId="0" fillId="0" borderId="1" xfId="0" applyBorder="1" applyAlignment="1">
      <alignment horizontal="center" vertical="center" wrapText="1"/>
    </xf>
    <xf numFmtId="0" fontId="11" fillId="9" borderId="1" xfId="0" applyFont="1" applyFill="1" applyBorder="1" applyAlignment="1" applyProtection="1">
      <alignment horizontal="center" vertical="center" textRotation="90" wrapText="1"/>
      <protection locked="0"/>
    </xf>
    <xf numFmtId="0" fontId="0" fillId="0" borderId="1" xfId="0"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10" borderId="1" xfId="0" applyFont="1" applyFill="1" applyBorder="1" applyAlignment="1" applyProtection="1">
      <alignment horizontal="center" vertical="center" wrapText="1"/>
      <protection locked="0"/>
    </xf>
    <xf numFmtId="9" fontId="11" fillId="10" borderId="1" xfId="0" applyNumberFormat="1" applyFont="1" applyFill="1" applyBorder="1" applyAlignment="1">
      <alignment horizontal="center" vertical="center" wrapText="1"/>
    </xf>
    <xf numFmtId="0" fontId="13" fillId="0" borderId="1" xfId="0" applyFont="1" applyBorder="1" applyAlignment="1" applyProtection="1">
      <alignment horizontal="center" vertical="center" wrapText="1"/>
      <protection locked="0"/>
    </xf>
    <xf numFmtId="9" fontId="11" fillId="11" borderId="1" xfId="0" applyNumberFormat="1" applyFont="1" applyFill="1" applyBorder="1" applyAlignment="1">
      <alignment horizontal="center" vertical="center" wrapText="1"/>
    </xf>
    <xf numFmtId="9" fontId="11" fillId="0" borderId="1" xfId="0" applyNumberFormat="1" applyFont="1" applyBorder="1" applyAlignment="1">
      <alignment horizontal="left" vertical="top" wrapText="1"/>
    </xf>
    <xf numFmtId="9" fontId="11" fillId="0" borderId="3" xfId="0" applyNumberFormat="1" applyFont="1" applyBorder="1" applyAlignment="1">
      <alignment horizontal="left" vertical="top" wrapText="1"/>
    </xf>
    <xf numFmtId="9" fontId="0" fillId="9" borderId="1" xfId="0" applyNumberFormat="1" applyFill="1" applyBorder="1" applyAlignment="1" applyProtection="1">
      <alignment horizontal="center" vertical="center" wrapText="1"/>
      <protection locked="0"/>
    </xf>
    <xf numFmtId="0" fontId="12" fillId="0" borderId="1" xfId="0" applyFont="1" applyBorder="1" applyAlignment="1">
      <alignment horizontal="justify" vertical="center" wrapText="1"/>
    </xf>
    <xf numFmtId="0" fontId="7" fillId="4"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9" fontId="11" fillId="0" borderId="1" xfId="0" applyNumberFormat="1" applyFont="1" applyBorder="1" applyAlignment="1">
      <alignment horizontal="justify" vertical="top" wrapText="1"/>
    </xf>
    <xf numFmtId="0" fontId="7" fillId="4"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1" fillId="0" borderId="1" xfId="0" applyFont="1" applyBorder="1" applyAlignment="1" applyProtection="1">
      <alignment horizontal="center" vertical="center" wrapText="1"/>
      <protection locked="0"/>
    </xf>
    <xf numFmtId="0" fontId="7" fillId="4" borderId="1" xfId="0" applyFont="1" applyFill="1" applyBorder="1" applyAlignment="1" applyProtection="1">
      <alignment horizontal="center" vertical="center" textRotation="90" wrapText="1"/>
      <protection locked="0"/>
    </xf>
    <xf numFmtId="0" fontId="16" fillId="0" borderId="1" xfId="0" applyFont="1" applyBorder="1" applyAlignment="1" applyProtection="1">
      <alignment horizontal="center" vertical="center" wrapText="1"/>
      <protection locked="0"/>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7" fillId="4" borderId="1" xfId="0" applyFont="1" applyFill="1" applyBorder="1" applyAlignment="1" applyProtection="1">
      <alignment vertical="center" textRotation="90" wrapText="1"/>
      <protection locked="0"/>
    </xf>
    <xf numFmtId="0" fontId="1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0" fillId="8" borderId="1" xfId="0" applyFill="1" applyBorder="1" applyAlignment="1">
      <alignment horizontal="center" vertical="center" wrapText="1"/>
    </xf>
    <xf numFmtId="9" fontId="0" fillId="0" borderId="1" xfId="0" applyNumberFormat="1" applyBorder="1" applyAlignment="1" applyProtection="1">
      <alignment horizontal="center" vertical="center" wrapText="1"/>
      <protection locked="0"/>
    </xf>
    <xf numFmtId="0" fontId="0" fillId="8" borderId="1" xfId="0" applyFill="1" applyBorder="1" applyAlignment="1">
      <alignment horizontal="center" vertical="center" wrapText="1"/>
    </xf>
    <xf numFmtId="0" fontId="12" fillId="0" borderId="1" xfId="0" applyFont="1" applyBorder="1" applyAlignment="1" applyProtection="1">
      <alignment horizontal="center" vertical="center" wrapText="1"/>
      <protection locked="0"/>
    </xf>
    <xf numFmtId="9" fontId="11" fillId="10" borderId="1" xfId="0" applyNumberFormat="1" applyFont="1" applyFill="1" applyBorder="1" applyAlignment="1">
      <alignment horizontal="center" vertical="center" wrapText="1"/>
    </xf>
    <xf numFmtId="0" fontId="0" fillId="8" borderId="1" xfId="0" applyFill="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9" fontId="11" fillId="10"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pplyProtection="1">
      <alignment horizontal="center" vertical="center" wrapText="1"/>
      <protection locked="0"/>
    </xf>
    <xf numFmtId="0" fontId="12" fillId="10" borderId="1" xfId="0" applyFont="1" applyFill="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24" fillId="13" borderId="1" xfId="0" applyFont="1" applyFill="1" applyBorder="1" applyAlignment="1">
      <alignment horizontal="center" vertical="center" wrapText="1"/>
    </xf>
    <xf numFmtId="0" fontId="11" fillId="12"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5" fillId="12" borderId="1" xfId="0" applyFont="1" applyFill="1" applyBorder="1" applyAlignment="1">
      <alignment horizontal="center" vertical="center" wrapText="1"/>
    </xf>
    <xf numFmtId="9" fontId="24" fillId="14" borderId="1" xfId="0" applyNumberFormat="1" applyFont="1" applyFill="1" applyBorder="1" applyAlignment="1">
      <alignment horizontal="center" vertical="center" wrapText="1"/>
    </xf>
    <xf numFmtId="0" fontId="11" fillId="15" borderId="1" xfId="0" applyFont="1" applyFill="1" applyBorder="1" applyAlignment="1">
      <alignment horizontal="center" vertical="center" wrapText="1"/>
    </xf>
    <xf numFmtId="0" fontId="25" fillId="15" borderId="1" xfId="0" applyFont="1" applyFill="1" applyBorder="1" applyAlignment="1">
      <alignment horizontal="center" vertical="center" wrapText="1"/>
    </xf>
    <xf numFmtId="9" fontId="11" fillId="16" borderId="1" xfId="0" applyNumberFormat="1" applyFont="1" applyFill="1" applyBorder="1" applyAlignment="1">
      <alignment horizontal="center" vertical="center" wrapText="1"/>
    </xf>
    <xf numFmtId="41" fontId="0" fillId="8" borderId="1" xfId="2" applyFont="1" applyFill="1" applyBorder="1" applyAlignment="1">
      <alignment horizontal="center" vertical="center" wrapText="1"/>
    </xf>
    <xf numFmtId="41" fontId="24" fillId="13" borderId="1" xfId="2" applyFont="1" applyFill="1" applyBorder="1" applyAlignment="1">
      <alignment horizontal="center" vertical="center" wrapText="1"/>
    </xf>
    <xf numFmtId="1" fontId="12" fillId="0" borderId="1" xfId="0" applyNumberFormat="1" applyFont="1" applyBorder="1" applyAlignment="1" applyProtection="1">
      <alignment horizontal="center" vertical="center" wrapText="1"/>
      <protection locked="0"/>
    </xf>
    <xf numFmtId="1" fontId="0" fillId="9" borderId="1" xfId="0" applyNumberFormat="1" applyFill="1" applyBorder="1" applyAlignment="1">
      <alignment horizontal="center" vertical="center" wrapText="1"/>
    </xf>
    <xf numFmtId="0" fontId="12" fillId="0" borderId="1" xfId="0" applyFont="1" applyBorder="1" applyAlignment="1" applyProtection="1">
      <alignment horizontal="center" vertical="center" wrapText="1"/>
      <protection locked="0"/>
    </xf>
    <xf numFmtId="0" fontId="12" fillId="10" borderId="1" xfId="0" applyFont="1" applyFill="1" applyBorder="1" applyAlignment="1" applyProtection="1">
      <alignment horizontal="center" vertical="center" wrapText="1"/>
      <protection locked="0"/>
    </xf>
    <xf numFmtId="9" fontId="11" fillId="10" borderId="1" xfId="0" applyNumberFormat="1" applyFont="1" applyFill="1" applyBorder="1" applyAlignment="1">
      <alignment horizontal="center" vertical="center" wrapText="1"/>
    </xf>
    <xf numFmtId="0" fontId="25" fillId="17" borderId="1" xfId="0" applyFont="1" applyFill="1" applyBorder="1" applyAlignment="1">
      <alignment horizontal="center" vertical="center" wrapText="1"/>
    </xf>
    <xf numFmtId="0" fontId="24" fillId="18" borderId="1" xfId="0" applyFont="1" applyFill="1" applyBorder="1" applyAlignment="1">
      <alignment horizontal="center" vertical="center" wrapText="1"/>
    </xf>
    <xf numFmtId="0" fontId="24" fillId="19" borderId="1" xfId="0" applyFont="1" applyFill="1" applyBorder="1" applyAlignment="1">
      <alignment horizontal="center" vertical="center" wrapText="1"/>
    </xf>
    <xf numFmtId="9" fontId="0" fillId="0" borderId="1" xfId="0" applyNumberFormat="1" applyBorder="1" applyAlignment="1" applyProtection="1">
      <alignment horizontal="center" vertical="center" wrapText="1"/>
      <protection locked="0"/>
    </xf>
    <xf numFmtId="9" fontId="11" fillId="10" borderId="1" xfId="0" applyNumberFormat="1" applyFont="1" applyFill="1" applyBorder="1" applyAlignment="1">
      <alignment horizontal="center" vertical="center" wrapText="1"/>
    </xf>
    <xf numFmtId="0" fontId="12" fillId="0" borderId="1" xfId="0" applyFont="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11" fillId="12" borderId="1" xfId="0" applyFont="1" applyFill="1" applyBorder="1" applyAlignment="1">
      <alignment horizontal="center" vertical="center" wrapText="1"/>
    </xf>
    <xf numFmtId="0" fontId="12" fillId="10" borderId="1" xfId="0" applyFont="1" applyFill="1" applyBorder="1" applyAlignment="1" applyProtection="1">
      <alignment horizontal="center" vertical="center" wrapText="1"/>
      <protection locked="0"/>
    </xf>
    <xf numFmtId="9" fontId="11" fillId="10" borderId="1" xfId="0" applyNumberFormat="1" applyFont="1" applyFill="1" applyBorder="1" applyAlignment="1">
      <alignment horizontal="center" vertical="center" wrapText="1"/>
    </xf>
    <xf numFmtId="9" fontId="11" fillId="11" borderId="1" xfId="0" applyNumberFormat="1" applyFont="1" applyFill="1" applyBorder="1" applyAlignment="1">
      <alignment horizontal="center" vertical="center" wrapText="1"/>
    </xf>
    <xf numFmtId="9" fontId="11" fillId="10" borderId="1" xfId="0" applyNumberFormat="1" applyFont="1" applyFill="1" applyBorder="1" applyAlignment="1">
      <alignment horizontal="center" vertical="center" wrapText="1"/>
    </xf>
    <xf numFmtId="164" fontId="11" fillId="10" borderId="1" xfId="3" applyFont="1" applyFill="1" applyBorder="1" applyAlignment="1">
      <alignment horizontal="center" vertical="center" wrapText="1"/>
    </xf>
    <xf numFmtId="0" fontId="27" fillId="0" borderId="1" xfId="0" applyFont="1" applyBorder="1" applyAlignment="1">
      <alignment horizontal="center" vertical="center" wrapText="1"/>
    </xf>
    <xf numFmtId="9" fontId="0" fillId="20" borderId="0" xfId="0" applyNumberFormat="1" applyFill="1" applyAlignment="1">
      <alignment horizontal="center" vertical="center"/>
    </xf>
    <xf numFmtId="0" fontId="28" fillId="0" borderId="0" xfId="0" applyFont="1" applyAlignment="1">
      <alignment horizontal="center" vertical="center"/>
    </xf>
    <xf numFmtId="0" fontId="11" fillId="17" borderId="1" xfId="0" applyFont="1" applyFill="1" applyBorder="1" applyAlignment="1">
      <alignment horizontal="center" vertical="center" wrapText="1"/>
    </xf>
    <xf numFmtId="9" fontId="0" fillId="20" borderId="0" xfId="1" applyNumberFormat="1" applyFont="1" applyFill="1" applyAlignment="1">
      <alignment horizontal="center" vertical="center"/>
    </xf>
    <xf numFmtId="0" fontId="29" fillId="15" borderId="1" xfId="0" applyFont="1" applyFill="1" applyBorder="1" applyAlignment="1">
      <alignment horizontal="center" vertical="center" wrapText="1"/>
    </xf>
    <xf numFmtId="0" fontId="30" fillId="15" borderId="1" xfId="0" applyFont="1" applyFill="1" applyBorder="1" applyAlignment="1">
      <alignment horizontal="center" vertical="center" wrapText="1"/>
    </xf>
    <xf numFmtId="0" fontId="11" fillId="15" borderId="1" xfId="0" applyFont="1" applyFill="1" applyBorder="1" applyAlignment="1">
      <alignment horizontal="left" vertical="center" wrapText="1"/>
    </xf>
    <xf numFmtId="0" fontId="11" fillId="0" borderId="3" xfId="0" applyFont="1" applyBorder="1" applyAlignment="1">
      <alignment horizontal="center" vertical="center" wrapText="1"/>
    </xf>
    <xf numFmtId="0" fontId="12" fillId="16" borderId="1" xfId="0" applyFont="1" applyFill="1" applyBorder="1" applyAlignment="1" applyProtection="1">
      <alignment horizontal="center" vertical="center" wrapText="1"/>
      <protection locked="0"/>
    </xf>
    <xf numFmtId="0" fontId="12" fillId="17" borderId="1" xfId="0" applyFont="1" applyFill="1" applyBorder="1" applyAlignment="1" applyProtection="1">
      <alignment horizontal="center" vertical="center" wrapText="1"/>
      <protection locked="0"/>
    </xf>
    <xf numFmtId="9" fontId="31" fillId="10" borderId="1" xfId="0" applyNumberFormat="1" applyFont="1" applyFill="1" applyBorder="1" applyAlignment="1">
      <alignment horizontal="center" vertical="center" wrapText="1"/>
    </xf>
    <xf numFmtId="9" fontId="31" fillId="0" borderId="1" xfId="0" applyNumberFormat="1" applyFont="1" applyBorder="1" applyAlignment="1">
      <alignment horizontal="center" vertical="center" wrapText="1"/>
    </xf>
    <xf numFmtId="9" fontId="31" fillId="0" borderId="3" xfId="0" applyNumberFormat="1" applyFont="1" applyBorder="1" applyAlignment="1">
      <alignment horizontal="center" vertical="center" wrapText="1"/>
    </xf>
    <xf numFmtId="9" fontId="31" fillId="0" borderId="1" xfId="0" applyNumberFormat="1" applyFont="1" applyBorder="1" applyAlignment="1">
      <alignment horizontal="center" vertical="center" wrapText="1"/>
    </xf>
    <xf numFmtId="9" fontId="31" fillId="0" borderId="3" xfId="0" applyNumberFormat="1" applyFont="1" applyBorder="1" applyAlignment="1">
      <alignment horizontal="center" vertical="center" wrapText="1"/>
    </xf>
    <xf numFmtId="9" fontId="31" fillId="0" borderId="1" xfId="0" applyNumberFormat="1" applyFont="1" applyBorder="1" applyAlignment="1">
      <alignment horizontal="center" vertical="center" wrapText="1"/>
    </xf>
    <xf numFmtId="9" fontId="31" fillId="0" borderId="3" xfId="0" applyNumberFormat="1" applyFont="1" applyBorder="1" applyAlignment="1">
      <alignment horizontal="center" vertical="center" wrapText="1"/>
    </xf>
    <xf numFmtId="0" fontId="0" fillId="0" borderId="1" xfId="0" applyBorder="1" applyAlignment="1">
      <alignment horizontal="center"/>
    </xf>
    <xf numFmtId="0" fontId="1" fillId="0" borderId="1" xfId="0" applyFont="1" applyBorder="1" applyAlignment="1">
      <alignment horizontal="center"/>
    </xf>
    <xf numFmtId="0" fontId="2" fillId="0" borderId="1" xfId="0" applyFont="1" applyBorder="1" applyAlignment="1">
      <alignment horizontal="center"/>
    </xf>
    <xf numFmtId="0" fontId="7" fillId="4" borderId="1"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textRotation="90" wrapText="1"/>
      <protection locked="0"/>
    </xf>
    <xf numFmtId="0" fontId="0" fillId="0" borderId="1" xfId="0" applyBorder="1" applyAlignment="1">
      <alignment horizontal="center" vertical="center" textRotation="90" wrapText="1"/>
    </xf>
    <xf numFmtId="0" fontId="3" fillId="0" borderId="1" xfId="0" applyFont="1" applyBorder="1" applyAlignment="1">
      <alignment horizontal="center"/>
    </xf>
    <xf numFmtId="0" fontId="19" fillId="0" borderId="1" xfId="0" applyFont="1" applyBorder="1" applyAlignment="1">
      <alignment horizontal="center"/>
    </xf>
    <xf numFmtId="0" fontId="5" fillId="2" borderId="2"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7" fillId="4" borderId="2" xfId="0" applyFont="1" applyFill="1" applyBorder="1" applyAlignment="1" applyProtection="1">
      <alignment horizontal="center" vertical="center" textRotation="90" wrapText="1"/>
      <protection locked="0"/>
    </xf>
    <xf numFmtId="0" fontId="0" fillId="0" borderId="2" xfId="0" applyBorder="1" applyAlignment="1">
      <alignment horizontal="center" vertical="center" textRotation="90" wrapText="1"/>
    </xf>
    <xf numFmtId="0" fontId="8" fillId="6" borderId="1" xfId="0" applyFont="1" applyFill="1" applyBorder="1" applyAlignment="1" applyProtection="1">
      <alignment horizontal="center" vertical="center" wrapText="1"/>
      <protection locked="0"/>
    </xf>
    <xf numFmtId="0" fontId="8" fillId="6" borderId="3" xfId="0" applyFont="1" applyFill="1" applyBorder="1" applyAlignment="1" applyProtection="1">
      <alignment horizontal="center" vertical="center" wrapText="1"/>
      <protection locked="0"/>
    </xf>
    <xf numFmtId="0" fontId="9" fillId="6" borderId="1" xfId="0" applyFont="1" applyFill="1" applyBorder="1" applyAlignment="1" applyProtection="1">
      <alignment horizontal="center" vertical="center" textRotation="90" wrapText="1"/>
      <protection locked="0"/>
    </xf>
    <xf numFmtId="0" fontId="7" fillId="5" borderId="1" xfId="0" applyFont="1" applyFill="1" applyBorder="1" applyAlignment="1" applyProtection="1">
      <alignment horizontal="center" vertical="center" textRotation="90" wrapText="1"/>
      <protection locked="0"/>
    </xf>
    <xf numFmtId="0" fontId="7" fillId="4" borderId="4" xfId="0" applyFont="1" applyFill="1" applyBorder="1" applyAlignment="1" applyProtection="1">
      <alignment horizontal="center" vertical="center" textRotation="90" wrapText="1"/>
      <protection locked="0"/>
    </xf>
    <xf numFmtId="0" fontId="7" fillId="4" borderId="5" xfId="0" applyFont="1" applyFill="1" applyBorder="1" applyAlignment="1" applyProtection="1">
      <alignment horizontal="center" vertical="center" textRotation="90" wrapText="1"/>
      <protection locked="0"/>
    </xf>
    <xf numFmtId="0" fontId="9" fillId="6" borderId="3" xfId="0" applyFont="1" applyFill="1" applyBorder="1" applyAlignment="1" applyProtection="1">
      <alignment horizontal="center" vertical="center" textRotation="90" wrapText="1"/>
      <protection locked="0"/>
    </xf>
    <xf numFmtId="0" fontId="0" fillId="0" borderId="3" xfId="0" applyBorder="1" applyAlignment="1">
      <alignment horizontal="center" vertical="center" textRotation="90" wrapText="1"/>
    </xf>
    <xf numFmtId="0" fontId="7" fillId="5" borderId="1" xfId="0" applyFont="1" applyFill="1" applyBorder="1" applyAlignment="1" applyProtection="1">
      <alignment vertical="center" textRotation="90" wrapText="1"/>
      <protection locked="0"/>
    </xf>
    <xf numFmtId="0" fontId="0" fillId="0" borderId="1" xfId="0" applyBorder="1" applyAlignment="1">
      <alignment vertical="center" textRotation="90" wrapText="1"/>
    </xf>
    <xf numFmtId="0" fontId="7" fillId="5" borderId="1" xfId="0" applyFont="1" applyFill="1" applyBorder="1" applyAlignment="1" applyProtection="1">
      <alignment horizontal="justify" vertical="center" textRotation="90" wrapText="1"/>
      <protection locked="0"/>
    </xf>
    <xf numFmtId="0" fontId="0" fillId="0" borderId="1" xfId="0" applyBorder="1" applyAlignment="1">
      <alignment horizontal="justify" vertical="center" textRotation="90" wrapText="1"/>
    </xf>
  </cellXfs>
  <cellStyles count="6">
    <cellStyle name="Millares [0]" xfId="2" builtinId="6"/>
    <cellStyle name="Millares 2" xfId="4" xr:uid="{ED23896D-E130-4BE6-9003-DAD6D8749326}"/>
    <cellStyle name="Moneda [0]" xfId="3" builtinId="7"/>
    <cellStyle name="Moneda [0] 2" xfId="5" xr:uid="{0D4AD029-D9AC-4783-A3DD-31318EC5A4A1}"/>
    <cellStyle name="Normal" xfId="0" builtinId="0"/>
    <cellStyle name="Porcentaje" xfId="1" builtinId="5"/>
  </cellStyles>
  <dxfs count="433">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171449</xdr:colOff>
      <xdr:row>0</xdr:row>
      <xdr:rowOff>38100</xdr:rowOff>
    </xdr:from>
    <xdr:to>
      <xdr:col>2</xdr:col>
      <xdr:colOff>1743074</xdr:colOff>
      <xdr:row>2</xdr:row>
      <xdr:rowOff>195093</xdr:rowOff>
    </xdr:to>
    <xdr:pic>
      <xdr:nvPicPr>
        <xdr:cNvPr id="2" name="Imagen 1">
          <a:extLst>
            <a:ext uri="{FF2B5EF4-FFF2-40B4-BE49-F238E27FC236}">
              <a16:creationId xmlns:a16="http://schemas.microsoft.com/office/drawing/2014/main" id="{BB2A35AE-D16C-4049-B5B7-2BFC97FC7E4F}"/>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314324" y="38100"/>
          <a:ext cx="2219325" cy="7856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57150</xdr:colOff>
      <xdr:row>0</xdr:row>
      <xdr:rowOff>38100</xdr:rowOff>
    </xdr:from>
    <xdr:to>
      <xdr:col>2</xdr:col>
      <xdr:colOff>1752600</xdr:colOff>
      <xdr:row>2</xdr:row>
      <xdr:rowOff>452268</xdr:rowOff>
    </xdr:to>
    <xdr:pic>
      <xdr:nvPicPr>
        <xdr:cNvPr id="2" name="Imagen 1">
          <a:extLst>
            <a:ext uri="{FF2B5EF4-FFF2-40B4-BE49-F238E27FC236}">
              <a16:creationId xmlns:a16="http://schemas.microsoft.com/office/drawing/2014/main" id="{8D19BB82-A2FF-4819-98D6-49BEB4C87AAF}"/>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819150" y="38100"/>
          <a:ext cx="2095500" cy="81421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57150</xdr:colOff>
      <xdr:row>0</xdr:row>
      <xdr:rowOff>66675</xdr:rowOff>
    </xdr:from>
    <xdr:to>
      <xdr:col>2</xdr:col>
      <xdr:colOff>1628775</xdr:colOff>
      <xdr:row>2</xdr:row>
      <xdr:rowOff>480843</xdr:rowOff>
    </xdr:to>
    <xdr:pic>
      <xdr:nvPicPr>
        <xdr:cNvPr id="2" name="Imagen 1">
          <a:extLst>
            <a:ext uri="{FF2B5EF4-FFF2-40B4-BE49-F238E27FC236}">
              <a16:creationId xmlns:a16="http://schemas.microsoft.com/office/drawing/2014/main" id="{E923C6CA-3911-4A6D-A0F6-89F38EFD58D8}"/>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238125" y="66675"/>
          <a:ext cx="2038350" cy="8142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0</xdr:row>
      <xdr:rowOff>38100</xdr:rowOff>
    </xdr:from>
    <xdr:to>
      <xdr:col>2</xdr:col>
      <xdr:colOff>1457325</xdr:colOff>
      <xdr:row>2</xdr:row>
      <xdr:rowOff>452268</xdr:rowOff>
    </xdr:to>
    <xdr:pic>
      <xdr:nvPicPr>
        <xdr:cNvPr id="2" name="Imagen 1">
          <a:extLst>
            <a:ext uri="{FF2B5EF4-FFF2-40B4-BE49-F238E27FC236}">
              <a16:creationId xmlns:a16="http://schemas.microsoft.com/office/drawing/2014/main" id="{58AFD4C8-83EB-4CDA-8D02-55898A0EC798}"/>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276225" y="38100"/>
          <a:ext cx="1924050" cy="8142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0</xdr:row>
      <xdr:rowOff>9525</xdr:rowOff>
    </xdr:from>
    <xdr:to>
      <xdr:col>2</xdr:col>
      <xdr:colOff>1390650</xdr:colOff>
      <xdr:row>2</xdr:row>
      <xdr:rowOff>423693</xdr:rowOff>
    </xdr:to>
    <xdr:pic>
      <xdr:nvPicPr>
        <xdr:cNvPr id="2" name="Imagen 1">
          <a:extLst>
            <a:ext uri="{FF2B5EF4-FFF2-40B4-BE49-F238E27FC236}">
              <a16:creationId xmlns:a16="http://schemas.microsoft.com/office/drawing/2014/main" id="{E36B0233-B4AB-4404-97C5-04F3DBB8159B}"/>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438150" y="9525"/>
          <a:ext cx="2095500" cy="8142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76199</xdr:colOff>
      <xdr:row>0</xdr:row>
      <xdr:rowOff>66676</xdr:rowOff>
    </xdr:from>
    <xdr:to>
      <xdr:col>2</xdr:col>
      <xdr:colOff>1095374</xdr:colOff>
      <xdr:row>2</xdr:row>
      <xdr:rowOff>623332</xdr:rowOff>
    </xdr:to>
    <xdr:pic>
      <xdr:nvPicPr>
        <xdr:cNvPr id="2" name="Imagen 1">
          <a:extLst>
            <a:ext uri="{FF2B5EF4-FFF2-40B4-BE49-F238E27FC236}">
              <a16:creationId xmlns:a16="http://schemas.microsoft.com/office/drawing/2014/main" id="{44BC9ADB-AC10-4071-9104-75C6C6AADAEB}"/>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838199" y="66676"/>
          <a:ext cx="1781175" cy="9567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66675</xdr:colOff>
      <xdr:row>0</xdr:row>
      <xdr:rowOff>38100</xdr:rowOff>
    </xdr:from>
    <xdr:to>
      <xdr:col>2</xdr:col>
      <xdr:colOff>1504950</xdr:colOff>
      <xdr:row>2</xdr:row>
      <xdr:rowOff>452268</xdr:rowOff>
    </xdr:to>
    <xdr:pic>
      <xdr:nvPicPr>
        <xdr:cNvPr id="2" name="Imagen 1">
          <a:extLst>
            <a:ext uri="{FF2B5EF4-FFF2-40B4-BE49-F238E27FC236}">
              <a16:creationId xmlns:a16="http://schemas.microsoft.com/office/drawing/2014/main" id="{87BB9BA6-078E-4FC5-832A-51267EEF1CCB}"/>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247650" y="38100"/>
          <a:ext cx="2200275" cy="81421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0</xdr:row>
      <xdr:rowOff>47624</xdr:rowOff>
    </xdr:from>
    <xdr:to>
      <xdr:col>2</xdr:col>
      <xdr:colOff>1504950</xdr:colOff>
      <xdr:row>2</xdr:row>
      <xdr:rowOff>514349</xdr:rowOff>
    </xdr:to>
    <xdr:pic>
      <xdr:nvPicPr>
        <xdr:cNvPr id="2" name="Imagen 1">
          <a:extLst>
            <a:ext uri="{FF2B5EF4-FFF2-40B4-BE49-F238E27FC236}">
              <a16:creationId xmlns:a16="http://schemas.microsoft.com/office/drawing/2014/main" id="{16DFA184-174C-4E94-8757-276C9A7FE18C}"/>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219075" y="47624"/>
          <a:ext cx="1743075" cy="8667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xdr:colOff>
      <xdr:row>0</xdr:row>
      <xdr:rowOff>47625</xdr:rowOff>
    </xdr:from>
    <xdr:to>
      <xdr:col>2</xdr:col>
      <xdr:colOff>1676400</xdr:colOff>
      <xdr:row>2</xdr:row>
      <xdr:rowOff>461793</xdr:rowOff>
    </xdr:to>
    <xdr:pic>
      <xdr:nvPicPr>
        <xdr:cNvPr id="2" name="Imagen 1">
          <a:extLst>
            <a:ext uri="{FF2B5EF4-FFF2-40B4-BE49-F238E27FC236}">
              <a16:creationId xmlns:a16="http://schemas.microsoft.com/office/drawing/2014/main" id="{FDFFA087-1CCA-4AE0-83CE-F30E2771667B}"/>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771525" y="47625"/>
          <a:ext cx="2095500" cy="81421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28575</xdr:colOff>
      <xdr:row>0</xdr:row>
      <xdr:rowOff>104775</xdr:rowOff>
    </xdr:from>
    <xdr:to>
      <xdr:col>2</xdr:col>
      <xdr:colOff>1762125</xdr:colOff>
      <xdr:row>2</xdr:row>
      <xdr:rowOff>518943</xdr:rowOff>
    </xdr:to>
    <xdr:pic>
      <xdr:nvPicPr>
        <xdr:cNvPr id="2" name="Imagen 1">
          <a:extLst>
            <a:ext uri="{FF2B5EF4-FFF2-40B4-BE49-F238E27FC236}">
              <a16:creationId xmlns:a16="http://schemas.microsoft.com/office/drawing/2014/main" id="{D96CEB70-1A72-45E3-BFE1-24E85BE616D3}"/>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790575" y="104775"/>
          <a:ext cx="2095500" cy="81421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19050</xdr:colOff>
      <xdr:row>0</xdr:row>
      <xdr:rowOff>95250</xdr:rowOff>
    </xdr:from>
    <xdr:to>
      <xdr:col>2</xdr:col>
      <xdr:colOff>1724025</xdr:colOff>
      <xdr:row>3</xdr:row>
      <xdr:rowOff>4593</xdr:rowOff>
    </xdr:to>
    <xdr:pic>
      <xdr:nvPicPr>
        <xdr:cNvPr id="2" name="Imagen 1">
          <a:extLst>
            <a:ext uri="{FF2B5EF4-FFF2-40B4-BE49-F238E27FC236}">
              <a16:creationId xmlns:a16="http://schemas.microsoft.com/office/drawing/2014/main" id="{EE64DFA9-1266-45FC-B1EF-74B1D31B4B41}"/>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781050" y="95250"/>
          <a:ext cx="2095500" cy="81421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4.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5.bin"/><Relationship Id="rId4"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BD12"/>
  <sheetViews>
    <sheetView tabSelected="1" workbookViewId="0">
      <selection activeCell="N12" sqref="N12"/>
    </sheetView>
  </sheetViews>
  <sheetFormatPr baseColWidth="10" defaultRowHeight="15" x14ac:dyDescent="0.25"/>
  <cols>
    <col min="1" max="1" width="2.7109375" customWidth="1"/>
    <col min="2" max="2" width="9.7109375" customWidth="1"/>
    <col min="3" max="3" width="27.7109375" customWidth="1"/>
    <col min="4" max="4" width="5" customWidth="1"/>
    <col min="5" max="6" width="4" bestFit="1" customWidth="1"/>
    <col min="7" max="7" width="5.5703125" bestFit="1" customWidth="1"/>
    <col min="8" max="8" width="4.5703125" bestFit="1" customWidth="1"/>
    <col min="9" max="9" width="4" bestFit="1" customWidth="1"/>
    <col min="10" max="10" width="5.5703125" bestFit="1" customWidth="1"/>
    <col min="11" max="11" width="4" customWidth="1"/>
    <col min="12" max="12" width="4.28515625" customWidth="1"/>
    <col min="13" max="13" width="5.5703125" bestFit="1" customWidth="1"/>
    <col min="14" max="14" width="4" customWidth="1"/>
    <col min="15" max="15" width="4" bestFit="1" customWidth="1"/>
    <col min="16" max="16" width="5.5703125" bestFit="1" customWidth="1"/>
    <col min="17" max="17" width="4" customWidth="1"/>
    <col min="18" max="18" width="4" bestFit="1" customWidth="1"/>
    <col min="19" max="19" width="5.5703125" bestFit="1" customWidth="1"/>
    <col min="20" max="20" width="5.7109375" bestFit="1" customWidth="1"/>
    <col min="21" max="21" width="19.140625" customWidth="1"/>
    <col min="22" max="22" width="38.140625" customWidth="1"/>
    <col min="23" max="23" width="6.7109375" customWidth="1"/>
    <col min="24" max="24" width="22.7109375" customWidth="1"/>
    <col min="25" max="25" width="23.5703125" customWidth="1"/>
    <col min="26" max="26" width="4.28515625" customWidth="1"/>
    <col min="27" max="27" width="7.28515625" customWidth="1"/>
    <col min="28" max="29" width="5" customWidth="1"/>
    <col min="30" max="31" width="6.28515625" customWidth="1"/>
    <col min="32" max="32" width="5.5703125" customWidth="1"/>
    <col min="33" max="33" width="5.140625" customWidth="1"/>
    <col min="34" max="34" width="38.28515625" customWidth="1"/>
    <col min="35" max="35" width="5.140625" customWidth="1"/>
    <col min="36" max="36" width="7.7109375" customWidth="1"/>
    <col min="37" max="37" width="12.42578125" customWidth="1"/>
    <col min="39" max="39" width="20.42578125" customWidth="1"/>
    <col min="40" max="40" width="19.140625" customWidth="1"/>
    <col min="41" max="42" width="8.5703125" customWidth="1"/>
    <col min="43" max="43" width="21" customWidth="1"/>
    <col min="44" max="44" width="28.42578125" customWidth="1"/>
    <col min="45" max="46" width="8.5703125" customWidth="1"/>
    <col min="47" max="47" width="23" customWidth="1"/>
    <col min="48" max="48" width="26.28515625" customWidth="1"/>
    <col min="49" max="50" width="8.5703125" customWidth="1"/>
    <col min="51" max="51" width="21.7109375" customWidth="1"/>
    <col min="52" max="52" width="25.28515625" customWidth="1"/>
    <col min="53" max="54" width="8.5703125" customWidth="1"/>
    <col min="55" max="55" width="23.42578125" customWidth="1"/>
    <col min="56" max="56" width="24.140625" customWidth="1"/>
  </cols>
  <sheetData>
    <row r="1" spans="1:56" ht="24.95" customHeight="1" x14ac:dyDescent="0.25">
      <c r="A1" s="1"/>
      <c r="B1" s="103"/>
      <c r="C1" s="103"/>
      <c r="D1" s="104" t="s">
        <v>0</v>
      </c>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5" t="s">
        <v>1</v>
      </c>
      <c r="BB1" s="105"/>
      <c r="BC1" s="105"/>
      <c r="BD1" s="105"/>
    </row>
    <row r="2" spans="1:56" ht="24.95" customHeight="1" x14ac:dyDescent="0.25">
      <c r="A2" s="1"/>
      <c r="B2" s="103"/>
      <c r="C2" s="103"/>
      <c r="D2" s="104" t="s">
        <v>2</v>
      </c>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5" t="s">
        <v>3</v>
      </c>
      <c r="BB2" s="105"/>
      <c r="BC2" s="105"/>
      <c r="BD2" s="105"/>
    </row>
    <row r="3" spans="1:56" ht="24.95" customHeight="1" x14ac:dyDescent="0.25">
      <c r="A3" s="1"/>
      <c r="B3" s="103"/>
      <c r="C3" s="103"/>
      <c r="D3" s="104" t="s">
        <v>4</v>
      </c>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5" t="s">
        <v>5</v>
      </c>
      <c r="BB3" s="105"/>
      <c r="BC3" s="105"/>
      <c r="BD3" s="105"/>
    </row>
    <row r="4" spans="1:56" ht="17.25" customHeight="1" x14ac:dyDescent="0.25">
      <c r="A4" s="1"/>
      <c r="B4" s="109" t="s">
        <v>6</v>
      </c>
      <c r="C4" s="109"/>
      <c r="D4" s="110" t="s">
        <v>64</v>
      </c>
      <c r="E4" s="110"/>
      <c r="F4" s="110"/>
      <c r="G4" s="110"/>
      <c r="H4" s="110"/>
      <c r="I4" s="110"/>
      <c r="J4" s="110"/>
      <c r="K4" s="110"/>
      <c r="L4" s="110"/>
      <c r="M4" s="110"/>
      <c r="N4" s="110"/>
      <c r="O4" s="110"/>
      <c r="P4" s="110"/>
      <c r="Q4" s="110"/>
      <c r="R4" s="110"/>
      <c r="S4" s="110"/>
      <c r="T4" s="110"/>
      <c r="U4" s="110"/>
      <c r="V4" s="110"/>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05" t="s">
        <v>7</v>
      </c>
      <c r="BB4" s="105"/>
      <c r="BC4" s="105"/>
      <c r="BD4" s="105"/>
    </row>
    <row r="6" spans="1:56" s="2" customFormat="1" ht="15.75" x14ac:dyDescent="0.25">
      <c r="B6" s="111" t="s">
        <v>8</v>
      </c>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3" t="s">
        <v>9</v>
      </c>
      <c r="AP6" s="114"/>
      <c r="AQ6" s="114"/>
      <c r="AR6" s="114"/>
      <c r="AS6" s="114"/>
      <c r="AT6" s="114"/>
      <c r="AU6" s="114"/>
      <c r="AV6" s="114"/>
      <c r="AW6" s="114"/>
      <c r="AX6" s="114"/>
      <c r="AY6" s="114"/>
      <c r="AZ6" s="114"/>
      <c r="BA6" s="114"/>
      <c r="BB6" s="114"/>
      <c r="BC6" s="114"/>
      <c r="BD6" s="115"/>
    </row>
    <row r="7" spans="1:56" s="2" customFormat="1" ht="11.25" x14ac:dyDescent="0.25">
      <c r="B7" s="116"/>
      <c r="C7" s="106"/>
      <c r="D7" s="106"/>
      <c r="E7" s="106" t="s">
        <v>10</v>
      </c>
      <c r="F7" s="106"/>
      <c r="G7" s="106"/>
      <c r="H7" s="106"/>
      <c r="I7" s="106"/>
      <c r="J7" s="106"/>
      <c r="K7" s="106"/>
      <c r="L7" s="106"/>
      <c r="M7" s="106"/>
      <c r="N7" s="106"/>
      <c r="O7" s="106"/>
      <c r="P7" s="106"/>
      <c r="Q7" s="106"/>
      <c r="R7" s="106"/>
      <c r="S7" s="106"/>
      <c r="T7" s="106"/>
      <c r="U7" s="106" t="s">
        <v>11</v>
      </c>
      <c r="V7" s="106"/>
      <c r="W7" s="106"/>
      <c r="X7" s="106"/>
      <c r="Y7" s="106"/>
      <c r="Z7" s="106"/>
      <c r="AA7" s="106"/>
      <c r="AB7" s="106"/>
      <c r="AC7" s="106"/>
      <c r="AD7" s="106"/>
      <c r="AE7" s="106"/>
      <c r="AF7" s="106"/>
      <c r="AG7" s="106"/>
      <c r="AH7" s="106"/>
      <c r="AI7" s="106"/>
      <c r="AJ7" s="106"/>
      <c r="AK7" s="106"/>
      <c r="AL7" s="106"/>
      <c r="AM7" s="106"/>
      <c r="AN7" s="106"/>
      <c r="AO7" s="117"/>
      <c r="AP7" s="117"/>
      <c r="AQ7" s="117"/>
      <c r="AR7" s="117"/>
      <c r="AS7" s="117"/>
      <c r="AT7" s="117"/>
      <c r="AU7" s="117"/>
      <c r="AV7" s="117"/>
      <c r="AW7" s="117"/>
      <c r="AX7" s="117"/>
      <c r="AY7" s="117"/>
      <c r="AZ7" s="117"/>
      <c r="BA7" s="117"/>
      <c r="BB7" s="117"/>
      <c r="BC7" s="117"/>
      <c r="BD7" s="118"/>
    </row>
    <row r="8" spans="1:56" s="3" customFormat="1" ht="51.75" x14ac:dyDescent="0.25">
      <c r="B8" s="119" t="s">
        <v>12</v>
      </c>
      <c r="C8" s="107" t="s">
        <v>13</v>
      </c>
      <c r="D8" s="107" t="s">
        <v>14</v>
      </c>
      <c r="E8" s="106" t="s">
        <v>15</v>
      </c>
      <c r="F8" s="106"/>
      <c r="G8" s="106"/>
      <c r="H8" s="106" t="s">
        <v>16</v>
      </c>
      <c r="I8" s="106"/>
      <c r="J8" s="106"/>
      <c r="K8" s="106" t="s">
        <v>17</v>
      </c>
      <c r="L8" s="106"/>
      <c r="M8" s="106"/>
      <c r="N8" s="106" t="s">
        <v>18</v>
      </c>
      <c r="O8" s="106"/>
      <c r="P8" s="106"/>
      <c r="Q8" s="106" t="s">
        <v>19</v>
      </c>
      <c r="R8" s="106"/>
      <c r="S8" s="106"/>
      <c r="T8" s="4" t="s">
        <v>20</v>
      </c>
      <c r="U8" s="107" t="s">
        <v>21</v>
      </c>
      <c r="V8" s="107" t="s">
        <v>22</v>
      </c>
      <c r="W8" s="107" t="s">
        <v>23</v>
      </c>
      <c r="X8" s="106" t="s">
        <v>24</v>
      </c>
      <c r="Y8" s="106"/>
      <c r="Z8" s="124" t="s">
        <v>25</v>
      </c>
      <c r="AA8" s="124" t="s">
        <v>26</v>
      </c>
      <c r="AB8" s="124" t="s">
        <v>27</v>
      </c>
      <c r="AC8" s="124" t="s">
        <v>28</v>
      </c>
      <c r="AD8" s="106" t="s">
        <v>29</v>
      </c>
      <c r="AE8" s="106"/>
      <c r="AF8" s="106"/>
      <c r="AG8" s="107" t="s">
        <v>30</v>
      </c>
      <c r="AH8" s="106" t="s">
        <v>31</v>
      </c>
      <c r="AI8" s="106"/>
      <c r="AJ8" s="106"/>
      <c r="AK8" s="5" t="s">
        <v>32</v>
      </c>
      <c r="AL8" s="107" t="s">
        <v>33</v>
      </c>
      <c r="AM8" s="107" t="s">
        <v>34</v>
      </c>
      <c r="AN8" s="107" t="s">
        <v>35</v>
      </c>
      <c r="AO8" s="121" t="s">
        <v>36</v>
      </c>
      <c r="AP8" s="121" t="s">
        <v>36</v>
      </c>
      <c r="AQ8" s="121" t="s">
        <v>36</v>
      </c>
      <c r="AR8" s="121" t="s">
        <v>36</v>
      </c>
      <c r="AS8" s="121" t="s">
        <v>37</v>
      </c>
      <c r="AT8" s="121" t="s">
        <v>36</v>
      </c>
      <c r="AU8" s="121" t="s">
        <v>36</v>
      </c>
      <c r="AV8" s="121" t="s">
        <v>36</v>
      </c>
      <c r="AW8" s="121" t="s">
        <v>38</v>
      </c>
      <c r="AX8" s="121" t="s">
        <v>38</v>
      </c>
      <c r="AY8" s="121" t="s">
        <v>38</v>
      </c>
      <c r="AZ8" s="121" t="s">
        <v>38</v>
      </c>
      <c r="BA8" s="121" t="s">
        <v>39</v>
      </c>
      <c r="BB8" s="121" t="s">
        <v>38</v>
      </c>
      <c r="BC8" s="121" t="s">
        <v>38</v>
      </c>
      <c r="BD8" s="122" t="s">
        <v>38</v>
      </c>
    </row>
    <row r="9" spans="1:56" s="3" customFormat="1" ht="166.5" x14ac:dyDescent="0.25">
      <c r="B9" s="119"/>
      <c r="C9" s="107"/>
      <c r="D9" s="107"/>
      <c r="E9" s="125" t="s">
        <v>40</v>
      </c>
      <c r="F9" s="107" t="s">
        <v>41</v>
      </c>
      <c r="G9" s="107" t="s">
        <v>42</v>
      </c>
      <c r="H9" s="107" t="s">
        <v>40</v>
      </c>
      <c r="I9" s="107" t="s">
        <v>41</v>
      </c>
      <c r="J9" s="107" t="s">
        <v>42</v>
      </c>
      <c r="K9" s="107" t="s">
        <v>40</v>
      </c>
      <c r="L9" s="107" t="s">
        <v>41</v>
      </c>
      <c r="M9" s="107" t="s">
        <v>42</v>
      </c>
      <c r="N9" s="107" t="s">
        <v>40</v>
      </c>
      <c r="O9" s="107" t="s">
        <v>41</v>
      </c>
      <c r="P9" s="107" t="s">
        <v>42</v>
      </c>
      <c r="Q9" s="107" t="s">
        <v>40</v>
      </c>
      <c r="R9" s="107" t="s">
        <v>41</v>
      </c>
      <c r="S9" s="107" t="s">
        <v>42</v>
      </c>
      <c r="T9" s="107">
        <f>SUM(T11:T11)</f>
        <v>0</v>
      </c>
      <c r="U9" s="107"/>
      <c r="V9" s="107"/>
      <c r="W9" s="107"/>
      <c r="X9" s="34" t="s">
        <v>57</v>
      </c>
      <c r="Y9" s="34" t="s">
        <v>359</v>
      </c>
      <c r="Z9" s="124"/>
      <c r="AA9" s="124"/>
      <c r="AB9" s="124"/>
      <c r="AC9" s="124"/>
      <c r="AD9" s="107" t="s">
        <v>45</v>
      </c>
      <c r="AE9" s="107" t="s">
        <v>46</v>
      </c>
      <c r="AF9" s="107" t="s">
        <v>47</v>
      </c>
      <c r="AG9" s="107"/>
      <c r="AH9" s="107" t="s">
        <v>48</v>
      </c>
      <c r="AI9" s="107" t="s">
        <v>49</v>
      </c>
      <c r="AJ9" s="107" t="s">
        <v>50</v>
      </c>
      <c r="AK9" s="107" t="s">
        <v>51</v>
      </c>
      <c r="AL9" s="107"/>
      <c r="AM9" s="107"/>
      <c r="AN9" s="107"/>
      <c r="AO9" s="123" t="s">
        <v>52</v>
      </c>
      <c r="AP9" s="123" t="s">
        <v>53</v>
      </c>
      <c r="AQ9" s="123" t="s">
        <v>54</v>
      </c>
      <c r="AR9" s="123" t="s">
        <v>55</v>
      </c>
      <c r="AS9" s="123" t="s">
        <v>52</v>
      </c>
      <c r="AT9" s="123" t="s">
        <v>53</v>
      </c>
      <c r="AU9" s="123" t="s">
        <v>54</v>
      </c>
      <c r="AV9" s="123" t="s">
        <v>55</v>
      </c>
      <c r="AW9" s="123" t="s">
        <v>52</v>
      </c>
      <c r="AX9" s="123" t="s">
        <v>53</v>
      </c>
      <c r="AY9" s="123" t="s">
        <v>54</v>
      </c>
      <c r="AZ9" s="123" t="s">
        <v>55</v>
      </c>
      <c r="BA9" s="123" t="s">
        <v>52</v>
      </c>
      <c r="BB9" s="123" t="s">
        <v>53</v>
      </c>
      <c r="BC9" s="123" t="s">
        <v>54</v>
      </c>
      <c r="BD9" s="127" t="s">
        <v>56</v>
      </c>
    </row>
    <row r="10" spans="1:56" s="3" customFormat="1" ht="24" x14ac:dyDescent="0.25">
      <c r="B10" s="120"/>
      <c r="C10" s="108"/>
      <c r="D10" s="108"/>
      <c r="E10" s="126"/>
      <c r="F10" s="108"/>
      <c r="G10" s="108"/>
      <c r="H10" s="108"/>
      <c r="I10" s="108"/>
      <c r="J10" s="108"/>
      <c r="K10" s="108"/>
      <c r="L10" s="108"/>
      <c r="M10" s="108"/>
      <c r="N10" s="108"/>
      <c r="O10" s="108"/>
      <c r="P10" s="108"/>
      <c r="Q10" s="108"/>
      <c r="R10" s="108"/>
      <c r="S10" s="108"/>
      <c r="T10" s="108"/>
      <c r="U10" s="108"/>
      <c r="V10" s="108"/>
      <c r="W10" s="108"/>
      <c r="X10" s="7" t="s">
        <v>57</v>
      </c>
      <c r="Y10" s="7" t="s">
        <v>44</v>
      </c>
      <c r="Z10" s="108"/>
      <c r="AA10" s="108"/>
      <c r="AB10" s="108"/>
      <c r="AC10" s="108"/>
      <c r="AD10" s="108"/>
      <c r="AE10" s="108"/>
      <c r="AF10" s="108"/>
      <c r="AG10" s="108"/>
      <c r="AH10" s="108"/>
      <c r="AI10" s="108"/>
      <c r="AJ10" s="108"/>
      <c r="AK10" s="107"/>
      <c r="AL10" s="108"/>
      <c r="AM10" s="108"/>
      <c r="AN10" s="108"/>
      <c r="AO10" s="108"/>
      <c r="AP10" s="108"/>
      <c r="AQ10" s="108"/>
      <c r="AR10" s="108"/>
      <c r="AS10" s="108"/>
      <c r="AT10" s="108"/>
      <c r="AU10" s="108"/>
      <c r="AV10" s="108"/>
      <c r="AW10" s="108"/>
      <c r="AX10" s="108"/>
      <c r="AY10" s="108"/>
      <c r="AZ10" s="108"/>
      <c r="BA10" s="108"/>
      <c r="BB10" s="108"/>
      <c r="BC10" s="108"/>
      <c r="BD10" s="128"/>
    </row>
    <row r="11" spans="1:56" s="2" customFormat="1" ht="196.5" customHeight="1" x14ac:dyDescent="0.25">
      <c r="B11" s="8">
        <v>1</v>
      </c>
      <c r="C11" s="14" t="s">
        <v>65</v>
      </c>
      <c r="D11" s="10"/>
      <c r="E11" s="56">
        <v>115</v>
      </c>
      <c r="F11" s="56">
        <v>115</v>
      </c>
      <c r="G11" s="26">
        <f>IF((IF(ISERROR(F11/E11),0,(F11/E11)))&gt;1,1,(IF(ISERROR(F11/E11),0,(F11/E11))))</f>
        <v>1</v>
      </c>
      <c r="H11" s="56">
        <v>115</v>
      </c>
      <c r="I11" s="56">
        <v>115</v>
      </c>
      <c r="J11" s="26">
        <f t="shared" ref="J11" si="0">IF((IF(ISERROR(I11/H11),0,(I11/H11)))&gt;1,1,(IF(ISERROR(I11/H11),0,(I11/H11))))</f>
        <v>1</v>
      </c>
      <c r="K11" s="11">
        <v>115</v>
      </c>
      <c r="L11" s="11">
        <v>115</v>
      </c>
      <c r="M11" s="26">
        <f t="shared" ref="M11" si="1">IF((IF(ISERROR(L11/K11),0,(L11/K11)))&gt;1,1,(IF(ISERROR(L11/K11),0,(L11/K11))))</f>
        <v>1</v>
      </c>
      <c r="N11" s="11">
        <v>115</v>
      </c>
      <c r="O11" s="11">
        <v>115</v>
      </c>
      <c r="P11" s="26">
        <f t="shared" ref="P11" si="2">IF((IF(ISERROR(O11/N11),0,(O11/N11)))&gt;1,1,(IF(ISERROR(O11/N11),0,(O11/N11))))</f>
        <v>1</v>
      </c>
      <c r="Q11" s="11">
        <f>SUM(E11,H11,K11,N11)</f>
        <v>460</v>
      </c>
      <c r="R11" s="11">
        <f t="shared" ref="R11" si="3">SUM(F11,I11,L11,O11)</f>
        <v>460</v>
      </c>
      <c r="S11" s="26">
        <f t="shared" ref="S11" si="4">IF((IF(ISERROR(R11/Q11),0,(R11/Q11)))&gt;1,1,(IF(ISERROR(R11/Q11),0,(R11/Q11))))</f>
        <v>1</v>
      </c>
      <c r="T11" s="26">
        <f>S11*D11</f>
        <v>0</v>
      </c>
      <c r="U11" s="14" t="s">
        <v>66</v>
      </c>
      <c r="V11" s="14" t="s">
        <v>72</v>
      </c>
      <c r="W11" s="15" t="s">
        <v>58</v>
      </c>
      <c r="X11" s="14" t="s">
        <v>67</v>
      </c>
      <c r="Y11" s="14" t="s">
        <v>73</v>
      </c>
      <c r="Z11" s="15" t="s">
        <v>59</v>
      </c>
      <c r="AA11" s="16" t="s">
        <v>60</v>
      </c>
      <c r="AB11" s="15" t="s">
        <v>61</v>
      </c>
      <c r="AC11" s="15" t="s">
        <v>62</v>
      </c>
      <c r="AD11" s="14"/>
      <c r="AE11" s="14">
        <v>2021</v>
      </c>
      <c r="AF11" s="14">
        <v>2020</v>
      </c>
      <c r="AG11" s="15" t="s">
        <v>63</v>
      </c>
      <c r="AH11" s="17" t="s">
        <v>70</v>
      </c>
      <c r="AI11" s="14">
        <v>7</v>
      </c>
      <c r="AJ11" s="14" t="s">
        <v>68</v>
      </c>
      <c r="AK11" s="18"/>
      <c r="AL11" s="14"/>
      <c r="AM11" s="16" t="s">
        <v>69</v>
      </c>
      <c r="AN11" s="16" t="s">
        <v>71</v>
      </c>
      <c r="AO11" s="58">
        <v>115</v>
      </c>
      <c r="AP11" s="60">
        <v>115</v>
      </c>
      <c r="AQ11" s="57" t="s">
        <v>469</v>
      </c>
      <c r="AR11" s="57" t="s">
        <v>363</v>
      </c>
      <c r="AS11" s="58">
        <v>115</v>
      </c>
      <c r="AT11" s="58">
        <v>115</v>
      </c>
      <c r="AU11" s="62" t="s">
        <v>429</v>
      </c>
      <c r="AV11" s="62" t="s">
        <v>363</v>
      </c>
      <c r="AW11" s="70">
        <v>115</v>
      </c>
      <c r="AX11" s="70">
        <v>115</v>
      </c>
      <c r="AY11" s="76" t="s">
        <v>482</v>
      </c>
      <c r="AZ11" s="76" t="s">
        <v>363</v>
      </c>
      <c r="BA11" s="94">
        <v>115</v>
      </c>
      <c r="BB11" s="95">
        <v>115</v>
      </c>
      <c r="BC11" s="62" t="s">
        <v>570</v>
      </c>
      <c r="BD11" s="62" t="s">
        <v>363</v>
      </c>
    </row>
    <row r="12" spans="1:56" ht="27" customHeight="1" x14ac:dyDescent="0.25">
      <c r="C12" s="87" t="s">
        <v>532</v>
      </c>
      <c r="G12" s="86">
        <v>1</v>
      </c>
      <c r="J12" s="86">
        <v>1</v>
      </c>
      <c r="M12" s="86">
        <v>1</v>
      </c>
      <c r="P12" s="86">
        <v>1</v>
      </c>
      <c r="S12" s="86">
        <v>1</v>
      </c>
    </row>
  </sheetData>
  <mergeCells count="81">
    <mergeCell ref="E9:E10"/>
    <mergeCell ref="BA9:BA10"/>
    <mergeCell ref="BB9:BB10"/>
    <mergeCell ref="BC9:BC10"/>
    <mergeCell ref="BD9:BD10"/>
    <mergeCell ref="AU9:AU10"/>
    <mergeCell ref="AV9:AV10"/>
    <mergeCell ref="AW9:AW10"/>
    <mergeCell ref="AX9:AX10"/>
    <mergeCell ref="AY9:AY10"/>
    <mergeCell ref="AZ9:AZ10"/>
    <mergeCell ref="AO9:AO10"/>
    <mergeCell ref="AP9:AP10"/>
    <mergeCell ref="AQ9:AQ10"/>
    <mergeCell ref="AR9:AR10"/>
    <mergeCell ref="AS9:AS10"/>
    <mergeCell ref="AT9:AT10"/>
    <mergeCell ref="R9:R10"/>
    <mergeCell ref="S9:S10"/>
    <mergeCell ref="T9:T10"/>
    <mergeCell ref="AD9:AD10"/>
    <mergeCell ref="AE9:AE10"/>
    <mergeCell ref="AF9:AF10"/>
    <mergeCell ref="AH9:AH10"/>
    <mergeCell ref="AI9:AI10"/>
    <mergeCell ref="AJ9:AJ10"/>
    <mergeCell ref="AK9:AK10"/>
    <mergeCell ref="Z8:Z10"/>
    <mergeCell ref="AA8:AA10"/>
    <mergeCell ref="AB8:AB10"/>
    <mergeCell ref="AC8:AC10"/>
    <mergeCell ref="AD8:AF8"/>
    <mergeCell ref="AW8:AZ8"/>
    <mergeCell ref="BA8:BD8"/>
    <mergeCell ref="F9:F10"/>
    <mergeCell ref="G9:G10"/>
    <mergeCell ref="H9:H10"/>
    <mergeCell ref="I9:I10"/>
    <mergeCell ref="J9:J10"/>
    <mergeCell ref="K9:K10"/>
    <mergeCell ref="L9:L10"/>
    <mergeCell ref="AH8:AJ8"/>
    <mergeCell ref="AL8:AL10"/>
    <mergeCell ref="AM8:AM10"/>
    <mergeCell ref="AN8:AN10"/>
    <mergeCell ref="AO8:AR8"/>
    <mergeCell ref="AS8:AV8"/>
    <mergeCell ref="AG8:AG10"/>
    <mergeCell ref="X8:Y8"/>
    <mergeCell ref="N9:N10"/>
    <mergeCell ref="O9:O10"/>
    <mergeCell ref="P9:P10"/>
    <mergeCell ref="Q9:Q10"/>
    <mergeCell ref="N8:P8"/>
    <mergeCell ref="Q8:S8"/>
    <mergeCell ref="U8:U10"/>
    <mergeCell ref="V8:V10"/>
    <mergeCell ref="W8:W10"/>
    <mergeCell ref="K8:M8"/>
    <mergeCell ref="M9:M10"/>
    <mergeCell ref="B4:C4"/>
    <mergeCell ref="D4:V4"/>
    <mergeCell ref="BA4:BD4"/>
    <mergeCell ref="B6:AN6"/>
    <mergeCell ref="AO6:BD6"/>
    <mergeCell ref="B7:D7"/>
    <mergeCell ref="E7:T7"/>
    <mergeCell ref="U7:AN7"/>
    <mergeCell ref="AO7:BD7"/>
    <mergeCell ref="B8:B10"/>
    <mergeCell ref="C8:C10"/>
    <mergeCell ref="D8:D10"/>
    <mergeCell ref="E8:G8"/>
    <mergeCell ref="H8:J8"/>
    <mergeCell ref="B1:C3"/>
    <mergeCell ref="D1:AZ1"/>
    <mergeCell ref="BA1:BD1"/>
    <mergeCell ref="D2:AZ2"/>
    <mergeCell ref="BA2:BD2"/>
    <mergeCell ref="D3:AZ3"/>
    <mergeCell ref="BA3:BD3"/>
  </mergeCells>
  <conditionalFormatting sqref="G11">
    <cfRule type="cellIs" dxfId="432" priority="37" stopIfTrue="1" operator="between">
      <formula>0.9</formula>
      <formula>1</formula>
    </cfRule>
    <cfRule type="cellIs" dxfId="431" priority="38" stopIfTrue="1" operator="between">
      <formula>0.7</formula>
      <formula>0.8999</formula>
    </cfRule>
    <cfRule type="cellIs" dxfId="430" priority="39" stopIfTrue="1" operator="between">
      <formula>0</formula>
      <formula>0.699</formula>
    </cfRule>
  </conditionalFormatting>
  <conditionalFormatting sqref="G11">
    <cfRule type="cellIs" dxfId="429" priority="40" stopIfTrue="1" operator="between">
      <formula>0.9</formula>
      <formula>1</formula>
    </cfRule>
    <cfRule type="cellIs" dxfId="428" priority="41" stopIfTrue="1" operator="between">
      <formula>0.7</formula>
      <formula>0.8999</formula>
    </cfRule>
    <cfRule type="cellIs" dxfId="427" priority="42" stopIfTrue="1" operator="between">
      <formula>0</formula>
      <formula>0.699</formula>
    </cfRule>
  </conditionalFormatting>
  <conditionalFormatting sqref="J11">
    <cfRule type="cellIs" dxfId="426" priority="31" stopIfTrue="1" operator="between">
      <formula>0.9</formula>
      <formula>1</formula>
    </cfRule>
    <cfRule type="cellIs" dxfId="425" priority="32" stopIfTrue="1" operator="between">
      <formula>0.7</formula>
      <formula>0.8999</formula>
    </cfRule>
    <cfRule type="cellIs" dxfId="424" priority="33" stopIfTrue="1" operator="between">
      <formula>0</formula>
      <formula>0.699</formula>
    </cfRule>
  </conditionalFormatting>
  <conditionalFormatting sqref="J11">
    <cfRule type="cellIs" dxfId="423" priority="34" stopIfTrue="1" operator="between">
      <formula>0.9</formula>
      <formula>1</formula>
    </cfRule>
    <cfRule type="cellIs" dxfId="422" priority="35" stopIfTrue="1" operator="between">
      <formula>0.7</formula>
      <formula>0.8999</formula>
    </cfRule>
    <cfRule type="cellIs" dxfId="421" priority="36" stopIfTrue="1" operator="between">
      <formula>0</formula>
      <formula>0.699</formula>
    </cfRule>
  </conditionalFormatting>
  <conditionalFormatting sqref="M11">
    <cfRule type="cellIs" dxfId="420" priority="25" stopIfTrue="1" operator="between">
      <formula>0.9</formula>
      <formula>1</formula>
    </cfRule>
    <cfRule type="cellIs" dxfId="419" priority="26" stopIfTrue="1" operator="between">
      <formula>0.7</formula>
      <formula>0.8999</formula>
    </cfRule>
    <cfRule type="cellIs" dxfId="418" priority="27" stopIfTrue="1" operator="between">
      <formula>0</formula>
      <formula>0.699</formula>
    </cfRule>
  </conditionalFormatting>
  <conditionalFormatting sqref="M11">
    <cfRule type="cellIs" dxfId="417" priority="28" stopIfTrue="1" operator="between">
      <formula>0.9</formula>
      <formula>1</formula>
    </cfRule>
    <cfRule type="cellIs" dxfId="416" priority="29" stopIfTrue="1" operator="between">
      <formula>0.7</formula>
      <formula>0.8999</formula>
    </cfRule>
    <cfRule type="cellIs" dxfId="415" priority="30" stopIfTrue="1" operator="between">
      <formula>0</formula>
      <formula>0.699</formula>
    </cfRule>
  </conditionalFormatting>
  <conditionalFormatting sqref="P11">
    <cfRule type="cellIs" dxfId="414" priority="19" stopIfTrue="1" operator="between">
      <formula>0.9</formula>
      <formula>1</formula>
    </cfRule>
    <cfRule type="cellIs" dxfId="413" priority="20" stopIfTrue="1" operator="between">
      <formula>0.7</formula>
      <formula>0.8999</formula>
    </cfRule>
    <cfRule type="cellIs" dxfId="412" priority="21" stopIfTrue="1" operator="between">
      <formula>0</formula>
      <formula>0.699</formula>
    </cfRule>
  </conditionalFormatting>
  <conditionalFormatting sqref="P11">
    <cfRule type="cellIs" dxfId="411" priority="22" stopIfTrue="1" operator="between">
      <formula>0.9</formula>
      <formula>1</formula>
    </cfRule>
    <cfRule type="cellIs" dxfId="410" priority="23" stopIfTrue="1" operator="between">
      <formula>0.7</formula>
      <formula>0.8999</formula>
    </cfRule>
    <cfRule type="cellIs" dxfId="409" priority="24" stopIfTrue="1" operator="between">
      <formula>0</formula>
      <formula>0.699</formula>
    </cfRule>
  </conditionalFormatting>
  <conditionalFormatting sqref="S11">
    <cfRule type="cellIs" dxfId="408" priority="13" stopIfTrue="1" operator="between">
      <formula>0.9</formula>
      <formula>1</formula>
    </cfRule>
    <cfRule type="cellIs" dxfId="407" priority="14" stopIfTrue="1" operator="between">
      <formula>0.7</formula>
      <formula>0.8999</formula>
    </cfRule>
    <cfRule type="cellIs" dxfId="406" priority="15" stopIfTrue="1" operator="between">
      <formula>0</formula>
      <formula>0.699</formula>
    </cfRule>
  </conditionalFormatting>
  <conditionalFormatting sqref="S11">
    <cfRule type="cellIs" dxfId="405" priority="16" stopIfTrue="1" operator="between">
      <formula>0.9</formula>
      <formula>1</formula>
    </cfRule>
    <cfRule type="cellIs" dxfId="404" priority="17" stopIfTrue="1" operator="between">
      <formula>0.7</formula>
      <formula>0.8999</formula>
    </cfRule>
    <cfRule type="cellIs" dxfId="403" priority="18" stopIfTrue="1" operator="between">
      <formula>0</formula>
      <formula>0.699</formula>
    </cfRule>
  </conditionalFormatting>
  <dataValidations count="7">
    <dataValidation type="list" operator="equal" allowBlank="1" showErrorMessage="1" sqref="KD11:KE11 TZ11:UA11 ADV11:ADW11 ANR11:ANS11 AXN11:AXO11 BHJ11:BHK11 BRF11:BRG11 CBB11:CBC11 CKX11:CKY11 CUT11:CUU11 DEP11:DEQ11 DOL11:DOM11 DYH11:DYI11 EID11:EIE11 ERZ11:ESA11 FBV11:FBW11 FLR11:FLS11 FVN11:FVO11 GFJ11:GFK11 GPF11:GPG11 GZB11:GZC11 HIX11:HIY11 HST11:HSU11 ICP11:ICQ11 IML11:IMM11 IWH11:IWI11 JGD11:JGE11 JPZ11:JQA11 JZV11:JZW11 KJR11:KJS11 KTN11:KTO11 LDJ11:LDK11 LNF11:LNG11 LXB11:LXC11 MGX11:MGY11 MQT11:MQU11 NAP11:NAQ11 NKL11:NKM11 NUH11:NUI11 OED11:OEE11 ONZ11:OOA11 OXV11:OXW11 PHR11:PHS11 PRN11:PRO11 QBJ11:QBK11 QLF11:QLG11 QVB11:QVC11 REX11:REY11 ROT11:ROU11 RYP11:RYQ11 SIL11:SIM11 SSH11:SSI11 TCD11:TCE11 TLZ11:TMA11 TVV11:TVW11 UFR11:UFS11 UPN11:UPO11 UZJ11:UZK11 VJF11:VJG11 VTB11:VTC11 WCX11:WCY11 WMT11:WMU11 WWP11:WWQ11" xr:uid="{00000000-0002-0000-0000-000000000000}">
      <formula1>"Acuerdo 067/2002,Acuerdo301/2007,Acuerdo 489/2012,Balance social,Ciudad de derechos,Ciudad de sistema de información para la planeación,Código contencioso administrativo,Códigode infancia y adolescencia ley 1098 de 2006,Decreto distrital 539/2006,Decreto "</formula1>
      <formula2>0</formula2>
    </dataValidation>
    <dataValidation type="list" operator="equal" allowBlank="1" showErrorMessage="1" sqref="JN11 TJ11 ADF11 ANB11 AWX11 BGT11 BQP11 CAL11 CKH11 CUD11 DDZ11 DNV11 DXR11 EHN11 ERJ11 FBF11 FLB11 FUX11 GET11 GOP11 GYL11 HIH11 HSD11 IBZ11 ILV11 IVR11 JFN11 JPJ11 JZF11 KJB11 KSX11 LCT11 LMP11 LWL11 MGH11 MQD11 MZZ11 NJV11 NTR11 ODN11 ONJ11 OXF11 PHB11 PQX11 QAT11 QKP11 QUL11 REH11 ROD11 RXZ11 SHV11 SRR11 TBN11 TLJ11 TVF11 UFB11 UOX11 UYT11 VIP11 VSL11 WCH11 WMD11 WVZ11" xr:uid="{00000000-0002-0000-0000-000001000000}">
      <formula1>"Alcaldía Local,Central,Sectorial,"</formula1>
      <formula2>0</formula2>
    </dataValidation>
    <dataValidation type="list" operator="equal" allowBlank="1" showErrorMessage="1" sqref="JO11 TK11 ADG11 ANC11 AWY11 BGU11 BQQ11 CAM11 CKI11 CUE11 DEA11 DNW11 DXS11 EHO11 ERK11 FBG11 FLC11 FUY11 GEU11 GOQ11 GYM11 HII11 HSE11 ICA11 ILW11 IVS11 JFO11 JPK11 JZG11 KJC11 KSY11 LCU11 LMQ11 LWM11 MGI11 MQE11 NAA11 NJW11 NTS11 ODO11 ONK11 OXG11 PHC11 PQY11 QAU11 QKQ11 QUM11 REI11 ROE11 RYA11 SHW11 SRS11 TBO11 TLK11 TVG11 UFC11 UOY11 UYU11 VIQ11 VSM11 WCI11 WME11 WWA11" xr:uid="{00000000-0002-0000-0000-000002000000}">
      <formula1>"Coeficiente,Índice o razón,Porcentaje,Tasa,Valor absoluto"</formula1>
      <formula2>0</formula2>
    </dataValidation>
    <dataValidation type="list" operator="equal" allowBlank="1" showErrorMessage="1" sqref="AB11 JP11 TL11 ADH11 AND11 AWZ11 BGV11 BQR11 CAN11 CKJ11 CUF11 DEB11 DNX11 DXT11 EHP11 ERL11 FBH11 FLD11 FUZ11 GEV11 GOR11 GYN11 HIJ11 HSF11 ICB11 ILX11 IVT11 JFP11 JPL11 JZH11 KJD11 KSZ11 LCV11 LMR11 LWN11 MGJ11 MQF11 NAB11 NJX11 NTT11 ODP11 ONL11 OXH11 PHD11 PQZ11 QAV11 QKR11 QUN11 REJ11 ROF11 RYB11 SHX11 SRT11 TBP11 TLL11 TVH11 UFD11 UOZ11 UYV11 VIR11 VSN11 WCJ11 WMF11 WWB11" xr:uid="{00000000-0002-0000-0000-000003000000}">
      <formula1>"Diario,Semanal,Mensual,Bimestral ,Trimestral,Semestral ,Anual"</formula1>
      <formula2>0</formula2>
    </dataValidation>
    <dataValidation type="list" operator="equal" allowBlank="1" showErrorMessage="1" sqref="AC11 JQ11 TM11 ADI11 ANE11 AXA11 BGW11 BQS11 CAO11 CKK11 CUG11 DEC11 DNY11 DXU11 EHQ11 ERM11 FBI11 FLE11 FVA11 GEW11 GOS11 GYO11 HIK11 HSG11 ICC11 ILY11 IVU11 JFQ11 JPM11 JZI11 KJE11 KTA11 LCW11 LMS11 LWO11 MGK11 MQG11 NAC11 NJY11 NTU11 ODQ11 ONM11 OXI11 PHE11 PRA11 QAW11 QKS11 QUO11 REK11 ROG11 RYC11 SHY11 SRU11 TBQ11 TLM11 TVI11 UFE11 UPA11 UYW11 VIS11 VSO11 WCK11 WMG11 WWC11" xr:uid="{00000000-0002-0000-0000-000004000000}">
      <formula1>"Alta ,Media ,Baja"</formula1>
      <formula2>0</formula2>
    </dataValidation>
    <dataValidation type="list" operator="equal" allowBlank="1" showErrorMessage="1" sqref="AG11 JU11 TQ11 ADM11 ANI11 AXE11 BHA11 BQW11 CAS11 CKO11 CUK11 DEG11 DOC11 DXY11 EHU11 ERQ11 FBM11 FLI11 FVE11 GFA11 GOW11 GYS11 HIO11 HSK11 ICG11 IMC11 IVY11 JFU11 JPQ11 JZM11 KJI11 KTE11 LDA11 LMW11 LWS11 MGO11 MQK11 NAG11 NKC11 NTY11 ODU11 ONQ11 OXM11 PHI11 PRE11 QBA11 QKW11 QUS11 REO11 ROK11 RYG11 SIC11 SRY11 TBU11 TLQ11 TVM11 UFI11 UPE11 UZA11 VIW11 VSS11 WCO11 WMK11 WWG11" xr:uid="{00000000-0002-0000-0000-000005000000}">
      <formula1>"Gestión"</formula1>
      <formula2>0</formula2>
    </dataValidation>
    <dataValidation type="list" operator="equal" allowBlank="1" showErrorMessage="1" sqref="JV11 TR11 ADN11 ANJ11 AXF11 BHB11 BQX11 CAT11 CKP11 CUL11 DEH11 DOD11 DXZ11 EHV11 ERR11 FBN11 FLJ11 FVF11 GFB11 GOX11 GYT11 HIP11 HSL11 ICH11 IMD11 IVZ11 JFV11 JPR11 JZN11 KJJ11 KTF11 LDB11 LMX11 LWT11 MGP11 MQL11 NAH11 NKD11 NTZ11 ODV11 ONR11 OXN11 PHJ11 PRF11 QBB11 QKX11 QUT11 REP11 ROL11 RYH11 SID11 SRZ11 TBV11 TLR11 TVN11 UFJ11 UPF11 UZB11 VIX11 VST11 WCP11 WML11 WWH11" xr:uid="{00000000-0002-0000-0000-000006000000}">
      <formula1>",Distrital ,Dsitrital-Rural ,Distrital- Urbano,Entidad ,Localidad,UPZ,Departamental,Regional,Nacional"</formula1>
      <formula2>0</formula2>
    </dataValidation>
  </dataValidations>
  <pageMargins left="0.7" right="0.7" top="0.75" bottom="0.75" header="0.3" footer="0.3"/>
  <pageSetup orientation="portrait" horizontalDpi="4294967295" verticalDpi="4294967295"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BD18"/>
  <sheetViews>
    <sheetView topLeftCell="A17" workbookViewId="0">
      <selection activeCell="S18" sqref="S18"/>
    </sheetView>
  </sheetViews>
  <sheetFormatPr baseColWidth="10" defaultRowHeight="15" x14ac:dyDescent="0.25"/>
  <cols>
    <col min="1" max="1" width="2.7109375" customWidth="1"/>
    <col min="2" max="2" width="6" customWidth="1"/>
    <col min="3" max="3" width="27" customWidth="1"/>
    <col min="4" max="4" width="5.28515625" customWidth="1"/>
    <col min="5" max="5" width="4.5703125" bestFit="1" customWidth="1"/>
    <col min="6" max="6" width="7.140625" customWidth="1"/>
    <col min="7" max="7" width="6.5703125" customWidth="1"/>
    <col min="8" max="8" width="4.85546875" customWidth="1"/>
    <col min="9" max="9" width="7.28515625" customWidth="1"/>
    <col min="10" max="10" width="6.7109375" customWidth="1"/>
    <col min="11" max="11" width="5.5703125" customWidth="1"/>
    <col min="12" max="12" width="6.28515625" customWidth="1"/>
    <col min="13" max="13" width="6.42578125" customWidth="1"/>
    <col min="14" max="14" width="4.7109375" customWidth="1"/>
    <col min="15" max="15" width="5.140625" customWidth="1"/>
    <col min="16" max="16" width="6.140625" customWidth="1"/>
    <col min="17" max="17" width="5.7109375" customWidth="1"/>
    <col min="18" max="18" width="6" customWidth="1"/>
    <col min="19" max="19" width="7" customWidth="1"/>
    <col min="20" max="20" width="8.28515625" customWidth="1"/>
    <col min="21" max="21" width="16.7109375" customWidth="1"/>
    <col min="22" max="22" width="17.42578125" customWidth="1"/>
    <col min="23" max="23" width="5" customWidth="1"/>
    <col min="25" max="25" width="13.7109375" customWidth="1"/>
    <col min="26" max="26" width="5.5703125" customWidth="1"/>
    <col min="27" max="27" width="9" customWidth="1"/>
    <col min="28" max="28" width="7" customWidth="1"/>
    <col min="29" max="29" width="6.28515625" customWidth="1"/>
    <col min="30" max="30" width="8.85546875" customWidth="1"/>
    <col min="31" max="31" width="6.5703125" customWidth="1"/>
    <col min="32" max="32" width="9" customWidth="1"/>
    <col min="33" max="33" width="7" customWidth="1"/>
    <col min="34" max="34" width="24.140625" customWidth="1"/>
    <col min="35" max="35" width="4.7109375" customWidth="1"/>
    <col min="37" max="37" width="7.28515625" customWidth="1"/>
    <col min="40" max="40" width="18.140625" customWidth="1"/>
    <col min="41" max="42" width="4.85546875" customWidth="1"/>
    <col min="43" max="43" width="23.140625" customWidth="1"/>
    <col min="44" max="44" width="21" customWidth="1"/>
    <col min="45" max="45" width="5.28515625" customWidth="1"/>
    <col min="46" max="46" width="5.140625" customWidth="1"/>
    <col min="47" max="47" width="25.5703125" customWidth="1"/>
    <col min="48" max="48" width="19" customWidth="1"/>
    <col min="49" max="49" width="6.140625" customWidth="1"/>
    <col min="50" max="50" width="6.7109375" customWidth="1"/>
    <col min="51" max="51" width="25" customWidth="1"/>
    <col min="52" max="52" width="20.85546875" customWidth="1"/>
    <col min="53" max="53" width="4.85546875" customWidth="1"/>
    <col min="54" max="54" width="5" customWidth="1"/>
    <col min="55" max="55" width="34.85546875" customWidth="1"/>
    <col min="56" max="56" width="17.28515625" customWidth="1"/>
  </cols>
  <sheetData>
    <row r="1" spans="1:56" ht="15.75" x14ac:dyDescent="0.25">
      <c r="A1" s="1"/>
      <c r="B1" s="103"/>
      <c r="C1" s="103"/>
      <c r="D1" s="104" t="s">
        <v>0</v>
      </c>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5" t="s">
        <v>1</v>
      </c>
      <c r="BB1" s="105"/>
      <c r="BC1" s="105"/>
      <c r="BD1" s="105"/>
    </row>
    <row r="2" spans="1:56" ht="15.75" x14ac:dyDescent="0.25">
      <c r="A2" s="1"/>
      <c r="B2" s="103"/>
      <c r="C2" s="103"/>
      <c r="D2" s="104" t="s">
        <v>2</v>
      </c>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5" t="s">
        <v>3</v>
      </c>
      <c r="BB2" s="105"/>
      <c r="BC2" s="105"/>
      <c r="BD2" s="105"/>
    </row>
    <row r="3" spans="1:56" ht="36.75" customHeight="1" x14ac:dyDescent="0.25">
      <c r="A3" s="1"/>
      <c r="B3" s="103"/>
      <c r="C3" s="103"/>
      <c r="D3" s="104" t="s">
        <v>4</v>
      </c>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5" t="s">
        <v>5</v>
      </c>
      <c r="BB3" s="105"/>
      <c r="BC3" s="105"/>
      <c r="BD3" s="105"/>
    </row>
    <row r="4" spans="1:56" x14ac:dyDescent="0.25">
      <c r="A4" s="1"/>
      <c r="B4" s="109" t="s">
        <v>6</v>
      </c>
      <c r="C4" s="109"/>
      <c r="D4" s="110" t="s">
        <v>311</v>
      </c>
      <c r="E4" s="110"/>
      <c r="F4" s="110"/>
      <c r="G4" s="110"/>
      <c r="H4" s="110"/>
      <c r="I4" s="110"/>
      <c r="J4" s="110"/>
      <c r="K4" s="110"/>
      <c r="L4" s="110"/>
      <c r="M4" s="110"/>
      <c r="N4" s="110"/>
      <c r="O4" s="110"/>
      <c r="P4" s="110"/>
      <c r="Q4" s="110"/>
      <c r="R4" s="110"/>
      <c r="S4" s="110"/>
      <c r="T4" s="110"/>
      <c r="U4" s="110"/>
      <c r="V4" s="110"/>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05" t="s">
        <v>7</v>
      </c>
      <c r="BB4" s="105"/>
      <c r="BC4" s="105"/>
      <c r="BD4" s="105"/>
    </row>
    <row r="6" spans="1:56" ht="15.75" x14ac:dyDescent="0.25">
      <c r="A6" s="2"/>
      <c r="B6" s="111" t="s">
        <v>8</v>
      </c>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3" t="s">
        <v>9</v>
      </c>
      <c r="AP6" s="114"/>
      <c r="AQ6" s="114"/>
      <c r="AR6" s="114"/>
      <c r="AS6" s="114"/>
      <c r="AT6" s="114"/>
      <c r="AU6" s="114"/>
      <c r="AV6" s="114"/>
      <c r="AW6" s="114"/>
      <c r="AX6" s="114"/>
      <c r="AY6" s="114"/>
      <c r="AZ6" s="114"/>
      <c r="BA6" s="114"/>
      <c r="BB6" s="114"/>
      <c r="BC6" s="114"/>
      <c r="BD6" s="115"/>
    </row>
    <row r="7" spans="1:56" x14ac:dyDescent="0.25">
      <c r="A7" s="2"/>
      <c r="B7" s="116"/>
      <c r="C7" s="106"/>
      <c r="D7" s="106"/>
      <c r="E7" s="106" t="s">
        <v>10</v>
      </c>
      <c r="F7" s="106"/>
      <c r="G7" s="106"/>
      <c r="H7" s="106"/>
      <c r="I7" s="106"/>
      <c r="J7" s="106"/>
      <c r="K7" s="106"/>
      <c r="L7" s="106"/>
      <c r="M7" s="106"/>
      <c r="N7" s="106"/>
      <c r="O7" s="106"/>
      <c r="P7" s="106"/>
      <c r="Q7" s="106"/>
      <c r="R7" s="106"/>
      <c r="S7" s="106"/>
      <c r="T7" s="106"/>
      <c r="U7" s="106" t="s">
        <v>11</v>
      </c>
      <c r="V7" s="106"/>
      <c r="W7" s="106"/>
      <c r="X7" s="106"/>
      <c r="Y7" s="106"/>
      <c r="Z7" s="106"/>
      <c r="AA7" s="106"/>
      <c r="AB7" s="106"/>
      <c r="AC7" s="106"/>
      <c r="AD7" s="106"/>
      <c r="AE7" s="106"/>
      <c r="AF7" s="106"/>
      <c r="AG7" s="106"/>
      <c r="AH7" s="106"/>
      <c r="AI7" s="106"/>
      <c r="AJ7" s="106"/>
      <c r="AK7" s="106"/>
      <c r="AL7" s="106"/>
      <c r="AM7" s="106"/>
      <c r="AN7" s="106"/>
      <c r="AO7" s="117"/>
      <c r="AP7" s="117"/>
      <c r="AQ7" s="117"/>
      <c r="AR7" s="117"/>
      <c r="AS7" s="117"/>
      <c r="AT7" s="117"/>
      <c r="AU7" s="117"/>
      <c r="AV7" s="117"/>
      <c r="AW7" s="117"/>
      <c r="AX7" s="117"/>
      <c r="AY7" s="117"/>
      <c r="AZ7" s="117"/>
      <c r="BA7" s="117"/>
      <c r="BB7" s="117"/>
      <c r="BC7" s="117"/>
      <c r="BD7" s="118"/>
    </row>
    <row r="8" spans="1:56" ht="56.25" x14ac:dyDescent="0.25">
      <c r="A8" s="3"/>
      <c r="B8" s="119" t="s">
        <v>12</v>
      </c>
      <c r="C8" s="107" t="s">
        <v>13</v>
      </c>
      <c r="D8" s="107" t="s">
        <v>14</v>
      </c>
      <c r="E8" s="106" t="s">
        <v>15</v>
      </c>
      <c r="F8" s="106"/>
      <c r="G8" s="106"/>
      <c r="H8" s="106" t="s">
        <v>16</v>
      </c>
      <c r="I8" s="106"/>
      <c r="J8" s="106"/>
      <c r="K8" s="106" t="s">
        <v>17</v>
      </c>
      <c r="L8" s="106"/>
      <c r="M8" s="106"/>
      <c r="N8" s="106" t="s">
        <v>18</v>
      </c>
      <c r="O8" s="106"/>
      <c r="P8" s="106"/>
      <c r="Q8" s="106" t="s">
        <v>19</v>
      </c>
      <c r="R8" s="106"/>
      <c r="S8" s="106"/>
      <c r="T8" s="4" t="s">
        <v>20</v>
      </c>
      <c r="U8" s="107" t="s">
        <v>21</v>
      </c>
      <c r="V8" s="107" t="s">
        <v>22</v>
      </c>
      <c r="W8" s="107" t="s">
        <v>23</v>
      </c>
      <c r="X8" s="106" t="s">
        <v>24</v>
      </c>
      <c r="Y8" s="106"/>
      <c r="Z8" s="124" t="s">
        <v>25</v>
      </c>
      <c r="AA8" s="124" t="s">
        <v>26</v>
      </c>
      <c r="AB8" s="124" t="s">
        <v>27</v>
      </c>
      <c r="AC8" s="124" t="s">
        <v>28</v>
      </c>
      <c r="AD8" s="106" t="s">
        <v>29</v>
      </c>
      <c r="AE8" s="106"/>
      <c r="AF8" s="106"/>
      <c r="AG8" s="107" t="s">
        <v>30</v>
      </c>
      <c r="AH8" s="106" t="s">
        <v>31</v>
      </c>
      <c r="AI8" s="106"/>
      <c r="AJ8" s="106"/>
      <c r="AK8" s="31" t="s">
        <v>32</v>
      </c>
      <c r="AL8" s="107" t="s">
        <v>33</v>
      </c>
      <c r="AM8" s="107" t="s">
        <v>34</v>
      </c>
      <c r="AN8" s="107" t="s">
        <v>35</v>
      </c>
      <c r="AO8" s="121" t="s">
        <v>36</v>
      </c>
      <c r="AP8" s="121" t="s">
        <v>36</v>
      </c>
      <c r="AQ8" s="121" t="s">
        <v>36</v>
      </c>
      <c r="AR8" s="121" t="s">
        <v>36</v>
      </c>
      <c r="AS8" s="121" t="s">
        <v>37</v>
      </c>
      <c r="AT8" s="121" t="s">
        <v>36</v>
      </c>
      <c r="AU8" s="121" t="s">
        <v>36</v>
      </c>
      <c r="AV8" s="121" t="s">
        <v>36</v>
      </c>
      <c r="AW8" s="121" t="s">
        <v>38</v>
      </c>
      <c r="AX8" s="121" t="s">
        <v>38</v>
      </c>
      <c r="AY8" s="121" t="s">
        <v>38</v>
      </c>
      <c r="AZ8" s="121" t="s">
        <v>38</v>
      </c>
      <c r="BA8" s="121" t="s">
        <v>39</v>
      </c>
      <c r="BB8" s="121" t="s">
        <v>38</v>
      </c>
      <c r="BC8" s="121" t="s">
        <v>38</v>
      </c>
      <c r="BD8" s="122" t="s">
        <v>38</v>
      </c>
    </row>
    <row r="9" spans="1:56" ht="45" x14ac:dyDescent="0.25">
      <c r="A9" s="3"/>
      <c r="B9" s="119"/>
      <c r="C9" s="107"/>
      <c r="D9" s="107"/>
      <c r="E9" s="107" t="s">
        <v>40</v>
      </c>
      <c r="F9" s="107" t="s">
        <v>41</v>
      </c>
      <c r="G9" s="107" t="s">
        <v>42</v>
      </c>
      <c r="H9" s="107" t="s">
        <v>40</v>
      </c>
      <c r="I9" s="107" t="s">
        <v>41</v>
      </c>
      <c r="J9" s="107" t="s">
        <v>42</v>
      </c>
      <c r="K9" s="107" t="s">
        <v>40</v>
      </c>
      <c r="L9" s="107" t="s">
        <v>41</v>
      </c>
      <c r="M9" s="107" t="s">
        <v>42</v>
      </c>
      <c r="N9" s="107" t="s">
        <v>40</v>
      </c>
      <c r="O9" s="107" t="s">
        <v>41</v>
      </c>
      <c r="P9" s="107" t="s">
        <v>42</v>
      </c>
      <c r="Q9" s="107" t="s">
        <v>40</v>
      </c>
      <c r="R9" s="107" t="s">
        <v>41</v>
      </c>
      <c r="S9" s="107" t="s">
        <v>42</v>
      </c>
      <c r="T9" s="107">
        <f>SUM(T11:T14)</f>
        <v>0</v>
      </c>
      <c r="U9" s="107"/>
      <c r="V9" s="107"/>
      <c r="W9" s="107"/>
      <c r="X9" s="34" t="s">
        <v>43</v>
      </c>
      <c r="Y9" s="34" t="s">
        <v>44</v>
      </c>
      <c r="Z9" s="124"/>
      <c r="AA9" s="124"/>
      <c r="AB9" s="124"/>
      <c r="AC9" s="124"/>
      <c r="AD9" s="107" t="s">
        <v>45</v>
      </c>
      <c r="AE9" s="107" t="s">
        <v>46</v>
      </c>
      <c r="AF9" s="107" t="s">
        <v>47</v>
      </c>
      <c r="AG9" s="107"/>
      <c r="AH9" s="107" t="s">
        <v>48</v>
      </c>
      <c r="AI9" s="107" t="s">
        <v>49</v>
      </c>
      <c r="AJ9" s="107" t="s">
        <v>50</v>
      </c>
      <c r="AK9" s="107" t="s">
        <v>51</v>
      </c>
      <c r="AL9" s="107"/>
      <c r="AM9" s="107"/>
      <c r="AN9" s="107"/>
      <c r="AO9" s="123" t="s">
        <v>52</v>
      </c>
      <c r="AP9" s="123" t="s">
        <v>53</v>
      </c>
      <c r="AQ9" s="123" t="s">
        <v>54</v>
      </c>
      <c r="AR9" s="123" t="s">
        <v>55</v>
      </c>
      <c r="AS9" s="123" t="s">
        <v>52</v>
      </c>
      <c r="AT9" s="123" t="s">
        <v>53</v>
      </c>
      <c r="AU9" s="123" t="s">
        <v>54</v>
      </c>
      <c r="AV9" s="123" t="s">
        <v>55</v>
      </c>
      <c r="AW9" s="123" t="s">
        <v>52</v>
      </c>
      <c r="AX9" s="123" t="s">
        <v>53</v>
      </c>
      <c r="AY9" s="123" t="s">
        <v>54</v>
      </c>
      <c r="AZ9" s="123" t="s">
        <v>55</v>
      </c>
      <c r="BA9" s="123" t="s">
        <v>52</v>
      </c>
      <c r="BB9" s="123" t="s">
        <v>53</v>
      </c>
      <c r="BC9" s="123" t="s">
        <v>54</v>
      </c>
      <c r="BD9" s="127" t="s">
        <v>56</v>
      </c>
    </row>
    <row r="10" spans="1:56" ht="48" x14ac:dyDescent="0.25">
      <c r="A10" s="3"/>
      <c r="B10" s="120"/>
      <c r="C10" s="108"/>
      <c r="D10" s="108"/>
      <c r="E10" s="108"/>
      <c r="F10" s="108"/>
      <c r="G10" s="108"/>
      <c r="H10" s="108"/>
      <c r="I10" s="108"/>
      <c r="J10" s="108"/>
      <c r="K10" s="108"/>
      <c r="L10" s="108"/>
      <c r="M10" s="108"/>
      <c r="N10" s="108"/>
      <c r="O10" s="108"/>
      <c r="P10" s="108"/>
      <c r="Q10" s="108"/>
      <c r="R10" s="108"/>
      <c r="S10" s="108"/>
      <c r="T10" s="108"/>
      <c r="U10" s="108"/>
      <c r="V10" s="108"/>
      <c r="W10" s="108"/>
      <c r="X10" s="7" t="s">
        <v>57</v>
      </c>
      <c r="Y10" s="7" t="s">
        <v>44</v>
      </c>
      <c r="Z10" s="108"/>
      <c r="AA10" s="108"/>
      <c r="AB10" s="108"/>
      <c r="AC10" s="108"/>
      <c r="AD10" s="108"/>
      <c r="AE10" s="108"/>
      <c r="AF10" s="108"/>
      <c r="AG10" s="108"/>
      <c r="AH10" s="108"/>
      <c r="AI10" s="108"/>
      <c r="AJ10" s="108"/>
      <c r="AK10" s="107"/>
      <c r="AL10" s="108"/>
      <c r="AM10" s="108"/>
      <c r="AN10" s="108"/>
      <c r="AO10" s="108"/>
      <c r="AP10" s="108"/>
      <c r="AQ10" s="108"/>
      <c r="AR10" s="108"/>
      <c r="AS10" s="108"/>
      <c r="AT10" s="108"/>
      <c r="AU10" s="108"/>
      <c r="AV10" s="108"/>
      <c r="AW10" s="108"/>
      <c r="AX10" s="108"/>
      <c r="AY10" s="108"/>
      <c r="AZ10" s="108"/>
      <c r="BA10" s="108"/>
      <c r="BB10" s="108"/>
      <c r="BC10" s="108"/>
      <c r="BD10" s="128"/>
    </row>
    <row r="11" spans="1:56" ht="183.75" customHeight="1" x14ac:dyDescent="0.25">
      <c r="A11" s="2"/>
      <c r="B11" s="8" t="s">
        <v>237</v>
      </c>
      <c r="C11" s="14" t="s">
        <v>266</v>
      </c>
      <c r="D11" s="10"/>
      <c r="E11" s="11">
        <v>5</v>
      </c>
      <c r="F11" s="11">
        <v>5</v>
      </c>
      <c r="G11" s="43">
        <f t="shared" ref="G11:G17" si="0">IF(ISERROR(F11/E11),"",(F11/E11))</f>
        <v>1</v>
      </c>
      <c r="H11" s="11">
        <v>5</v>
      </c>
      <c r="I11" s="11">
        <v>5</v>
      </c>
      <c r="J11" s="43">
        <f t="shared" ref="J11:J17" si="1">IF(ISERROR(I11/H11),"",(I11/H11))</f>
        <v>1</v>
      </c>
      <c r="K11" s="11">
        <v>5</v>
      </c>
      <c r="L11" s="11">
        <v>5</v>
      </c>
      <c r="M11" s="75">
        <f t="shared" ref="M11" si="2">IF(ISERROR(L11/K11),"",(L11/K11))</f>
        <v>1</v>
      </c>
      <c r="N11" s="11">
        <v>5</v>
      </c>
      <c r="O11" s="11">
        <v>5</v>
      </c>
      <c r="P11" s="75">
        <f t="shared" ref="P11:P17" si="3">IF(ISERROR(O11/N11),"",(O11/N11))</f>
        <v>1</v>
      </c>
      <c r="Q11" s="11">
        <f t="shared" ref="Q11:R17" si="4">SUM(E11,H11,K11,N11)</f>
        <v>20</v>
      </c>
      <c r="R11" s="11">
        <f t="shared" si="4"/>
        <v>20</v>
      </c>
      <c r="S11" s="26">
        <f t="shared" ref="S11:S17" si="5">IF((IF(ISERROR(R11/Q11),0,(R11/Q11)))&gt;1,1,(IF(ISERROR(R11/Q11),0,(R11/Q11))))</f>
        <v>1</v>
      </c>
      <c r="T11" s="26">
        <f t="shared" ref="T11:T17" si="6">S11*D11</f>
        <v>0</v>
      </c>
      <c r="U11" s="14" t="s">
        <v>267</v>
      </c>
      <c r="V11" s="14" t="s">
        <v>268</v>
      </c>
      <c r="W11" s="15" t="s">
        <v>133</v>
      </c>
      <c r="X11" s="14" t="s">
        <v>262</v>
      </c>
      <c r="Y11" s="14" t="s">
        <v>174</v>
      </c>
      <c r="Z11" s="15" t="s">
        <v>59</v>
      </c>
      <c r="AA11" s="16" t="s">
        <v>60</v>
      </c>
      <c r="AB11" s="15" t="s">
        <v>61</v>
      </c>
      <c r="AC11" s="15" t="s">
        <v>62</v>
      </c>
      <c r="AD11" s="14"/>
      <c r="AE11" s="14">
        <v>2021</v>
      </c>
      <c r="AF11" s="14">
        <v>2020</v>
      </c>
      <c r="AG11" s="15" t="s">
        <v>63</v>
      </c>
      <c r="AH11" s="17" t="s">
        <v>242</v>
      </c>
      <c r="AI11" s="14">
        <v>1</v>
      </c>
      <c r="AJ11" s="14" t="s">
        <v>243</v>
      </c>
      <c r="AK11" s="32"/>
      <c r="AL11" s="14"/>
      <c r="AM11" s="16" t="s">
        <v>269</v>
      </c>
      <c r="AN11" s="16" t="s">
        <v>270</v>
      </c>
      <c r="AO11" s="54">
        <f t="shared" ref="AO11:AO17" si="7">E11</f>
        <v>5</v>
      </c>
      <c r="AP11" s="20">
        <v>5</v>
      </c>
      <c r="AQ11" s="57" t="s">
        <v>400</v>
      </c>
      <c r="AR11" s="57" t="s">
        <v>401</v>
      </c>
      <c r="AS11" s="19">
        <f t="shared" ref="AS11:AS17" si="8">H11</f>
        <v>5</v>
      </c>
      <c r="AT11" s="63">
        <v>5</v>
      </c>
      <c r="AU11" s="62" t="s">
        <v>400</v>
      </c>
      <c r="AV11" s="62" t="s">
        <v>401</v>
      </c>
      <c r="AW11" s="20">
        <f t="shared" ref="AW11:AW17" si="9">K11</f>
        <v>5</v>
      </c>
      <c r="AX11" s="20">
        <v>5</v>
      </c>
      <c r="AY11" s="83" t="s">
        <v>400</v>
      </c>
      <c r="AZ11" s="84" t="s">
        <v>401</v>
      </c>
      <c r="BA11" s="19">
        <f t="shared" ref="BA11:BA17" si="10">N11</f>
        <v>5</v>
      </c>
      <c r="BB11" s="19">
        <v>5</v>
      </c>
      <c r="BC11" s="62" t="s">
        <v>400</v>
      </c>
      <c r="BD11" s="62" t="s">
        <v>401</v>
      </c>
    </row>
    <row r="12" spans="1:56" ht="195" customHeight="1" x14ac:dyDescent="0.25">
      <c r="A12" s="2"/>
      <c r="B12" s="8" t="s">
        <v>247</v>
      </c>
      <c r="C12" s="14" t="s">
        <v>271</v>
      </c>
      <c r="D12" s="10"/>
      <c r="E12" s="19">
        <v>4</v>
      </c>
      <c r="F12" s="53">
        <v>4</v>
      </c>
      <c r="G12" s="10">
        <f t="shared" si="0"/>
        <v>1</v>
      </c>
      <c r="H12" s="19">
        <v>3</v>
      </c>
      <c r="I12" s="53">
        <v>3</v>
      </c>
      <c r="J12" s="10">
        <f t="shared" si="1"/>
        <v>1</v>
      </c>
      <c r="K12" s="19">
        <v>5</v>
      </c>
      <c r="L12" s="77">
        <v>5</v>
      </c>
      <c r="M12" s="10">
        <f t="shared" ref="M12:M17" si="11">IF(ISERROR(L12/K12),"",(L12/K12))</f>
        <v>1</v>
      </c>
      <c r="N12" s="19">
        <v>5</v>
      </c>
      <c r="O12" s="77">
        <v>5</v>
      </c>
      <c r="P12" s="75">
        <f t="shared" si="3"/>
        <v>1</v>
      </c>
      <c r="Q12" s="19">
        <f t="shared" si="4"/>
        <v>17</v>
      </c>
      <c r="R12" s="47">
        <f t="shared" si="4"/>
        <v>17</v>
      </c>
      <c r="S12" s="26">
        <f t="shared" si="5"/>
        <v>1</v>
      </c>
      <c r="T12" s="26">
        <f t="shared" si="6"/>
        <v>0</v>
      </c>
      <c r="U12" s="14" t="s">
        <v>272</v>
      </c>
      <c r="V12" s="14" t="s">
        <v>273</v>
      </c>
      <c r="W12" s="15" t="s">
        <v>58</v>
      </c>
      <c r="X12" s="14" t="s">
        <v>274</v>
      </c>
      <c r="Y12" s="14" t="s">
        <v>275</v>
      </c>
      <c r="Z12" s="15" t="s">
        <v>59</v>
      </c>
      <c r="AA12" s="16" t="s">
        <v>60</v>
      </c>
      <c r="AB12" s="15" t="s">
        <v>114</v>
      </c>
      <c r="AC12" s="15" t="s">
        <v>62</v>
      </c>
      <c r="AD12" s="14"/>
      <c r="AE12" s="14">
        <v>2021</v>
      </c>
      <c r="AF12" s="14">
        <v>2020</v>
      </c>
      <c r="AG12" s="15" t="s">
        <v>63</v>
      </c>
      <c r="AH12" s="17" t="s">
        <v>242</v>
      </c>
      <c r="AI12" s="14">
        <v>1</v>
      </c>
      <c r="AJ12" s="14" t="s">
        <v>251</v>
      </c>
      <c r="AK12" s="32"/>
      <c r="AL12" s="14"/>
      <c r="AM12" s="16" t="s">
        <v>269</v>
      </c>
      <c r="AN12" s="16" t="s">
        <v>276</v>
      </c>
      <c r="AO12" s="54">
        <f t="shared" si="7"/>
        <v>4</v>
      </c>
      <c r="AP12" s="20">
        <v>4</v>
      </c>
      <c r="AQ12" s="57" t="s">
        <v>402</v>
      </c>
      <c r="AR12" s="57" t="s">
        <v>403</v>
      </c>
      <c r="AS12" s="19">
        <f t="shared" si="8"/>
        <v>3</v>
      </c>
      <c r="AT12" s="63">
        <v>3</v>
      </c>
      <c r="AU12" s="62" t="s">
        <v>437</v>
      </c>
      <c r="AV12" s="62" t="s">
        <v>438</v>
      </c>
      <c r="AW12" s="20">
        <f t="shared" si="9"/>
        <v>5</v>
      </c>
      <c r="AX12" s="20">
        <v>5</v>
      </c>
      <c r="AY12" s="83" t="s">
        <v>521</v>
      </c>
      <c r="AZ12" s="83" t="s">
        <v>438</v>
      </c>
      <c r="BA12" s="19">
        <f t="shared" si="10"/>
        <v>5</v>
      </c>
      <c r="BB12" s="19">
        <v>5</v>
      </c>
      <c r="BC12" s="62" t="s">
        <v>558</v>
      </c>
      <c r="BD12" s="62" t="s">
        <v>438</v>
      </c>
    </row>
    <row r="13" spans="1:56" ht="184.5" customHeight="1" x14ac:dyDescent="0.25">
      <c r="A13" s="2"/>
      <c r="B13" s="8" t="s">
        <v>254</v>
      </c>
      <c r="C13" s="38" t="s">
        <v>277</v>
      </c>
      <c r="D13" s="10"/>
      <c r="E13" s="11">
        <v>14</v>
      </c>
      <c r="F13" s="11">
        <v>6</v>
      </c>
      <c r="G13" s="43">
        <f t="shared" si="0"/>
        <v>0.42857142857142855</v>
      </c>
      <c r="H13" s="11">
        <v>9</v>
      </c>
      <c r="I13" s="11">
        <v>11</v>
      </c>
      <c r="J13" s="43">
        <f t="shared" si="1"/>
        <v>1.2222222222222223</v>
      </c>
      <c r="K13" s="11">
        <v>13</v>
      </c>
      <c r="L13" s="11">
        <v>13</v>
      </c>
      <c r="M13" s="75">
        <f t="shared" si="11"/>
        <v>1</v>
      </c>
      <c r="N13" s="11">
        <v>14</v>
      </c>
      <c r="O13" s="11">
        <v>14</v>
      </c>
      <c r="P13" s="75">
        <f t="shared" si="3"/>
        <v>1</v>
      </c>
      <c r="Q13" s="11">
        <f t="shared" si="4"/>
        <v>50</v>
      </c>
      <c r="R13" s="11">
        <f t="shared" si="4"/>
        <v>44</v>
      </c>
      <c r="S13" s="26">
        <f t="shared" si="5"/>
        <v>0.88</v>
      </c>
      <c r="T13" s="26">
        <f t="shared" si="6"/>
        <v>0</v>
      </c>
      <c r="U13" s="14" t="s">
        <v>278</v>
      </c>
      <c r="V13" s="14" t="s">
        <v>279</v>
      </c>
      <c r="W13" s="15" t="s">
        <v>58</v>
      </c>
      <c r="X13" s="14" t="s">
        <v>264</v>
      </c>
      <c r="Y13" s="14" t="s">
        <v>265</v>
      </c>
      <c r="Z13" s="15" t="s">
        <v>59</v>
      </c>
      <c r="AA13" s="16" t="s">
        <v>60</v>
      </c>
      <c r="AB13" s="15" t="s">
        <v>114</v>
      </c>
      <c r="AC13" s="15" t="s">
        <v>62</v>
      </c>
      <c r="AD13" s="14"/>
      <c r="AE13" s="14">
        <v>2021</v>
      </c>
      <c r="AF13" s="14">
        <v>2020</v>
      </c>
      <c r="AG13" s="15" t="s">
        <v>63</v>
      </c>
      <c r="AH13" s="17" t="s">
        <v>242</v>
      </c>
      <c r="AI13" s="14">
        <v>1</v>
      </c>
      <c r="AJ13" s="14" t="s">
        <v>259</v>
      </c>
      <c r="AK13" s="32"/>
      <c r="AL13" s="14"/>
      <c r="AM13" s="16" t="s">
        <v>269</v>
      </c>
      <c r="AN13" s="16" t="s">
        <v>280</v>
      </c>
      <c r="AO13" s="54">
        <f t="shared" si="7"/>
        <v>14</v>
      </c>
      <c r="AP13" s="20">
        <v>6</v>
      </c>
      <c r="AQ13" s="54" t="s">
        <v>480</v>
      </c>
      <c r="AR13" s="54" t="s">
        <v>413</v>
      </c>
      <c r="AS13" s="19">
        <f t="shared" si="8"/>
        <v>9</v>
      </c>
      <c r="AT13" s="58">
        <v>11</v>
      </c>
      <c r="AU13" s="52" t="s">
        <v>436</v>
      </c>
      <c r="AV13" s="52" t="s">
        <v>435</v>
      </c>
      <c r="AW13" s="20">
        <f t="shared" si="9"/>
        <v>13</v>
      </c>
      <c r="AX13" s="20">
        <v>13</v>
      </c>
      <c r="AY13" s="83" t="s">
        <v>525</v>
      </c>
      <c r="AZ13" s="83" t="s">
        <v>522</v>
      </c>
      <c r="BA13" s="19">
        <f t="shared" si="10"/>
        <v>14</v>
      </c>
      <c r="BB13" s="19">
        <v>14</v>
      </c>
      <c r="BC13" s="64" t="s">
        <v>578</v>
      </c>
      <c r="BD13" s="64" t="s">
        <v>522</v>
      </c>
    </row>
    <row r="14" spans="1:56" ht="155.25" customHeight="1" x14ac:dyDescent="0.25">
      <c r="A14" s="2"/>
      <c r="B14" s="8">
        <v>4</v>
      </c>
      <c r="C14" s="38" t="s">
        <v>281</v>
      </c>
      <c r="D14" s="10"/>
      <c r="E14" s="11">
        <v>1</v>
      </c>
      <c r="F14" s="11">
        <v>1</v>
      </c>
      <c r="G14" s="43">
        <f t="shared" si="0"/>
        <v>1</v>
      </c>
      <c r="H14" s="11">
        <v>2</v>
      </c>
      <c r="I14" s="11">
        <v>2</v>
      </c>
      <c r="J14" s="43">
        <f t="shared" si="1"/>
        <v>1</v>
      </c>
      <c r="K14" s="11">
        <v>2</v>
      </c>
      <c r="L14" s="11">
        <v>2</v>
      </c>
      <c r="M14" s="75">
        <f t="shared" si="11"/>
        <v>1</v>
      </c>
      <c r="N14" s="11">
        <v>1</v>
      </c>
      <c r="O14" s="11">
        <v>1</v>
      </c>
      <c r="P14" s="75">
        <f t="shared" si="3"/>
        <v>1</v>
      </c>
      <c r="Q14" s="11">
        <f t="shared" si="4"/>
        <v>6</v>
      </c>
      <c r="R14" s="11">
        <f t="shared" si="4"/>
        <v>6</v>
      </c>
      <c r="S14" s="26">
        <f t="shared" si="5"/>
        <v>1</v>
      </c>
      <c r="T14" s="26">
        <f t="shared" si="6"/>
        <v>0</v>
      </c>
      <c r="U14" s="14" t="s">
        <v>282</v>
      </c>
      <c r="V14" s="14" t="s">
        <v>283</v>
      </c>
      <c r="W14" s="15" t="s">
        <v>58</v>
      </c>
      <c r="X14" s="14" t="s">
        <v>284</v>
      </c>
      <c r="Y14" s="14" t="s">
        <v>285</v>
      </c>
      <c r="Z14" s="15" t="s">
        <v>59</v>
      </c>
      <c r="AA14" s="16" t="s">
        <v>60</v>
      </c>
      <c r="AB14" s="15" t="s">
        <v>114</v>
      </c>
      <c r="AC14" s="15" t="s">
        <v>62</v>
      </c>
      <c r="AD14" s="14"/>
      <c r="AE14" s="14">
        <v>2021</v>
      </c>
      <c r="AF14" s="14">
        <v>2020</v>
      </c>
      <c r="AG14" s="15" t="s">
        <v>63</v>
      </c>
      <c r="AH14" s="17" t="s">
        <v>242</v>
      </c>
      <c r="AI14" s="14">
        <v>1</v>
      </c>
      <c r="AJ14" s="14" t="s">
        <v>286</v>
      </c>
      <c r="AK14" s="32"/>
      <c r="AL14" s="14"/>
      <c r="AM14" s="16" t="s">
        <v>269</v>
      </c>
      <c r="AN14" s="16" t="s">
        <v>287</v>
      </c>
      <c r="AO14" s="54">
        <f t="shared" si="7"/>
        <v>1</v>
      </c>
      <c r="AP14" s="20">
        <v>1</v>
      </c>
      <c r="AQ14" s="57" t="s">
        <v>404</v>
      </c>
      <c r="AR14" s="57" t="s">
        <v>405</v>
      </c>
      <c r="AS14" s="19">
        <f t="shared" si="8"/>
        <v>2</v>
      </c>
      <c r="AT14" s="59">
        <v>2</v>
      </c>
      <c r="AU14" s="52" t="s">
        <v>433</v>
      </c>
      <c r="AV14" s="52" t="s">
        <v>434</v>
      </c>
      <c r="AW14" s="20">
        <f t="shared" si="9"/>
        <v>2</v>
      </c>
      <c r="AX14" s="20">
        <v>2</v>
      </c>
      <c r="AY14" s="83" t="s">
        <v>523</v>
      </c>
      <c r="AZ14" s="83" t="s">
        <v>524</v>
      </c>
      <c r="BA14" s="19">
        <f t="shared" si="10"/>
        <v>1</v>
      </c>
      <c r="BB14" s="19">
        <v>1</v>
      </c>
      <c r="BC14" s="62" t="s">
        <v>559</v>
      </c>
      <c r="BD14" s="62" t="s">
        <v>524</v>
      </c>
    </row>
    <row r="15" spans="1:56" ht="180.75" customHeight="1" x14ac:dyDescent="0.25">
      <c r="A15" s="2"/>
      <c r="B15" s="8" t="s">
        <v>288</v>
      </c>
      <c r="C15" s="38" t="s">
        <v>289</v>
      </c>
      <c r="D15" s="10"/>
      <c r="E15" s="11">
        <v>3</v>
      </c>
      <c r="F15" s="11">
        <v>3</v>
      </c>
      <c r="G15" s="43">
        <f t="shared" si="0"/>
        <v>1</v>
      </c>
      <c r="H15" s="11">
        <v>5</v>
      </c>
      <c r="I15" s="11">
        <v>5</v>
      </c>
      <c r="J15" s="43">
        <f t="shared" si="1"/>
        <v>1</v>
      </c>
      <c r="K15" s="11">
        <v>5</v>
      </c>
      <c r="L15" s="11">
        <v>5</v>
      </c>
      <c r="M15" s="75">
        <f t="shared" si="11"/>
        <v>1</v>
      </c>
      <c r="N15" s="11">
        <v>6</v>
      </c>
      <c r="O15" s="11">
        <v>6</v>
      </c>
      <c r="P15" s="75">
        <f t="shared" si="3"/>
        <v>1</v>
      </c>
      <c r="Q15" s="11">
        <f t="shared" si="4"/>
        <v>19</v>
      </c>
      <c r="R15" s="11">
        <f t="shared" si="4"/>
        <v>19</v>
      </c>
      <c r="S15" s="26">
        <f t="shared" si="5"/>
        <v>1</v>
      </c>
      <c r="T15" s="26">
        <f t="shared" si="6"/>
        <v>0</v>
      </c>
      <c r="U15" s="14" t="s">
        <v>290</v>
      </c>
      <c r="V15" s="14" t="s">
        <v>291</v>
      </c>
      <c r="W15" s="15" t="s">
        <v>58</v>
      </c>
      <c r="X15" s="14" t="s">
        <v>292</v>
      </c>
      <c r="Y15" s="14" t="s">
        <v>293</v>
      </c>
      <c r="Z15" s="15" t="s">
        <v>59</v>
      </c>
      <c r="AA15" s="16" t="s">
        <v>60</v>
      </c>
      <c r="AB15" s="15" t="s">
        <v>114</v>
      </c>
      <c r="AC15" s="15" t="s">
        <v>62</v>
      </c>
      <c r="AD15" s="14"/>
      <c r="AE15" s="14">
        <v>2021</v>
      </c>
      <c r="AF15" s="14">
        <v>2020</v>
      </c>
      <c r="AG15" s="15" t="s">
        <v>63</v>
      </c>
      <c r="AH15" s="17" t="s">
        <v>242</v>
      </c>
      <c r="AI15" s="14">
        <v>1</v>
      </c>
      <c r="AJ15" s="14" t="s">
        <v>294</v>
      </c>
      <c r="AK15" s="32"/>
      <c r="AL15" s="14"/>
      <c r="AM15" s="16" t="s">
        <v>269</v>
      </c>
      <c r="AN15" s="16" t="s">
        <v>295</v>
      </c>
      <c r="AO15" s="54">
        <f t="shared" si="7"/>
        <v>3</v>
      </c>
      <c r="AP15" s="20">
        <v>3</v>
      </c>
      <c r="AQ15" s="57" t="s">
        <v>406</v>
      </c>
      <c r="AR15" s="57" t="s">
        <v>407</v>
      </c>
      <c r="AS15" s="19">
        <f t="shared" si="8"/>
        <v>5</v>
      </c>
      <c r="AT15" s="58">
        <v>5</v>
      </c>
      <c r="AU15" s="52" t="s">
        <v>478</v>
      </c>
      <c r="AV15" s="52" t="s">
        <v>479</v>
      </c>
      <c r="AW15" s="20">
        <f t="shared" si="9"/>
        <v>5</v>
      </c>
      <c r="AX15" s="20">
        <v>5</v>
      </c>
      <c r="AY15" s="83" t="s">
        <v>526</v>
      </c>
      <c r="AZ15" s="21" t="s">
        <v>527</v>
      </c>
      <c r="BA15" s="19">
        <f t="shared" si="10"/>
        <v>6</v>
      </c>
      <c r="BB15" s="19">
        <v>6</v>
      </c>
      <c r="BC15" s="88" t="s">
        <v>560</v>
      </c>
      <c r="BD15" s="88" t="s">
        <v>561</v>
      </c>
    </row>
    <row r="16" spans="1:56" ht="183" customHeight="1" x14ac:dyDescent="0.25">
      <c r="A16" s="2"/>
      <c r="B16" s="8" t="s">
        <v>296</v>
      </c>
      <c r="C16" s="14" t="s">
        <v>297</v>
      </c>
      <c r="D16" s="10"/>
      <c r="E16" s="56">
        <v>8</v>
      </c>
      <c r="F16" s="56">
        <v>7</v>
      </c>
      <c r="G16" s="43">
        <f t="shared" si="0"/>
        <v>0.875</v>
      </c>
      <c r="H16" s="56">
        <v>9</v>
      </c>
      <c r="I16" s="56">
        <v>9</v>
      </c>
      <c r="J16" s="43">
        <f t="shared" si="1"/>
        <v>1</v>
      </c>
      <c r="K16" s="11">
        <v>15</v>
      </c>
      <c r="L16" s="11">
        <v>15</v>
      </c>
      <c r="M16" s="75">
        <f t="shared" si="11"/>
        <v>1</v>
      </c>
      <c r="N16" s="11">
        <v>24</v>
      </c>
      <c r="O16" s="11">
        <v>24</v>
      </c>
      <c r="P16" s="75">
        <f t="shared" si="3"/>
        <v>1</v>
      </c>
      <c r="Q16" s="11">
        <f t="shared" si="4"/>
        <v>56</v>
      </c>
      <c r="R16" s="11">
        <f t="shared" si="4"/>
        <v>55</v>
      </c>
      <c r="S16" s="26">
        <f t="shared" si="5"/>
        <v>0.9821428571428571</v>
      </c>
      <c r="T16" s="26">
        <f t="shared" si="6"/>
        <v>0</v>
      </c>
      <c r="U16" s="14" t="s">
        <v>298</v>
      </c>
      <c r="V16" s="14" t="s">
        <v>299</v>
      </c>
      <c r="W16" s="15" t="s">
        <v>58</v>
      </c>
      <c r="X16" s="14" t="s">
        <v>300</v>
      </c>
      <c r="Y16" s="14" t="s">
        <v>301</v>
      </c>
      <c r="Z16" s="15" t="s">
        <v>59</v>
      </c>
      <c r="AA16" s="16" t="s">
        <v>60</v>
      </c>
      <c r="AB16" s="15" t="s">
        <v>114</v>
      </c>
      <c r="AC16" s="15" t="s">
        <v>62</v>
      </c>
      <c r="AD16" s="14"/>
      <c r="AE16" s="14">
        <v>2021</v>
      </c>
      <c r="AF16" s="14">
        <v>2020</v>
      </c>
      <c r="AG16" s="15" t="s">
        <v>63</v>
      </c>
      <c r="AH16" s="17" t="s">
        <v>242</v>
      </c>
      <c r="AI16" s="14">
        <v>1</v>
      </c>
      <c r="AJ16" s="14" t="s">
        <v>302</v>
      </c>
      <c r="AK16" s="32"/>
      <c r="AL16" s="14"/>
      <c r="AM16" s="16" t="s">
        <v>269</v>
      </c>
      <c r="AN16" s="16" t="s">
        <v>303</v>
      </c>
      <c r="AO16" s="54">
        <f t="shared" si="7"/>
        <v>8</v>
      </c>
      <c r="AP16" s="20">
        <v>7</v>
      </c>
      <c r="AQ16" s="57" t="s">
        <v>408</v>
      </c>
      <c r="AR16" s="57" t="s">
        <v>409</v>
      </c>
      <c r="AS16" s="19">
        <f t="shared" si="8"/>
        <v>9</v>
      </c>
      <c r="AT16" s="58">
        <v>9</v>
      </c>
      <c r="AU16" s="52" t="s">
        <v>432</v>
      </c>
      <c r="AV16" s="62" t="s">
        <v>409</v>
      </c>
      <c r="AW16" s="20">
        <f t="shared" si="9"/>
        <v>15</v>
      </c>
      <c r="AX16" s="20"/>
      <c r="AY16" s="83" t="s">
        <v>529</v>
      </c>
      <c r="AZ16" s="83" t="s">
        <v>528</v>
      </c>
      <c r="BA16" s="19">
        <f t="shared" si="10"/>
        <v>24</v>
      </c>
      <c r="BB16" s="19">
        <v>24</v>
      </c>
      <c r="BC16" s="88" t="s">
        <v>562</v>
      </c>
      <c r="BD16" s="62" t="s">
        <v>528</v>
      </c>
    </row>
    <row r="17" spans="1:56" ht="204.75" customHeight="1" x14ac:dyDescent="0.25">
      <c r="A17" s="2"/>
      <c r="B17" s="8" t="s">
        <v>304</v>
      </c>
      <c r="C17" s="38" t="s">
        <v>305</v>
      </c>
      <c r="D17" s="10"/>
      <c r="E17" s="56">
        <v>12</v>
      </c>
      <c r="F17" s="56">
        <v>12</v>
      </c>
      <c r="G17" s="43">
        <f t="shared" si="0"/>
        <v>1</v>
      </c>
      <c r="H17" s="56">
        <v>15</v>
      </c>
      <c r="I17" s="56">
        <v>15</v>
      </c>
      <c r="J17" s="43">
        <f t="shared" si="1"/>
        <v>1</v>
      </c>
      <c r="K17" s="11">
        <v>10</v>
      </c>
      <c r="L17" s="11">
        <v>10</v>
      </c>
      <c r="M17" s="75">
        <f t="shared" si="11"/>
        <v>1</v>
      </c>
      <c r="N17" s="11">
        <v>14</v>
      </c>
      <c r="O17" s="11">
        <v>14</v>
      </c>
      <c r="P17" s="75">
        <f t="shared" si="3"/>
        <v>1</v>
      </c>
      <c r="Q17" s="11">
        <f t="shared" si="4"/>
        <v>51</v>
      </c>
      <c r="R17" s="11">
        <f t="shared" si="4"/>
        <v>51</v>
      </c>
      <c r="S17" s="26">
        <f t="shared" si="5"/>
        <v>1</v>
      </c>
      <c r="T17" s="26">
        <f t="shared" si="6"/>
        <v>0</v>
      </c>
      <c r="U17" s="14" t="s">
        <v>306</v>
      </c>
      <c r="V17" s="14" t="s">
        <v>307</v>
      </c>
      <c r="W17" s="15" t="s">
        <v>58</v>
      </c>
      <c r="X17" s="14" t="s">
        <v>308</v>
      </c>
      <c r="Y17" s="14" t="s">
        <v>309</v>
      </c>
      <c r="Z17" s="15" t="s">
        <v>59</v>
      </c>
      <c r="AA17" s="16" t="s">
        <v>60</v>
      </c>
      <c r="AB17" s="15" t="s">
        <v>114</v>
      </c>
      <c r="AC17" s="15" t="s">
        <v>62</v>
      </c>
      <c r="AD17" s="14"/>
      <c r="AE17" s="14">
        <v>2021</v>
      </c>
      <c r="AF17" s="14">
        <v>2020</v>
      </c>
      <c r="AG17" s="15" t="s">
        <v>63</v>
      </c>
      <c r="AH17" s="17" t="s">
        <v>242</v>
      </c>
      <c r="AI17" s="14">
        <v>1</v>
      </c>
      <c r="AJ17" s="14" t="s">
        <v>310</v>
      </c>
      <c r="AK17" s="32"/>
      <c r="AL17" s="14"/>
      <c r="AM17" s="16" t="s">
        <v>269</v>
      </c>
      <c r="AN17" s="16" t="s">
        <v>263</v>
      </c>
      <c r="AO17" s="54">
        <f t="shared" si="7"/>
        <v>12</v>
      </c>
      <c r="AP17" s="20">
        <v>12</v>
      </c>
      <c r="AQ17" s="57" t="s">
        <v>410</v>
      </c>
      <c r="AR17" s="57" t="s">
        <v>411</v>
      </c>
      <c r="AS17" s="19">
        <f t="shared" si="8"/>
        <v>15</v>
      </c>
      <c r="AT17" s="59">
        <v>15</v>
      </c>
      <c r="AU17" s="52" t="s">
        <v>430</v>
      </c>
      <c r="AV17" s="52" t="s">
        <v>431</v>
      </c>
      <c r="AW17" s="20">
        <f t="shared" si="9"/>
        <v>10</v>
      </c>
      <c r="AX17" s="80">
        <v>10</v>
      </c>
      <c r="AY17" s="83" t="s">
        <v>530</v>
      </c>
      <c r="AZ17" s="83" t="s">
        <v>531</v>
      </c>
      <c r="BA17" s="19">
        <f t="shared" si="10"/>
        <v>14</v>
      </c>
      <c r="BB17" s="19">
        <v>14</v>
      </c>
      <c r="BC17" s="62" t="s">
        <v>563</v>
      </c>
      <c r="BD17" s="62" t="s">
        <v>531</v>
      </c>
    </row>
    <row r="18" spans="1:56" ht="23.25" customHeight="1" x14ac:dyDescent="0.25">
      <c r="C18" s="87" t="s">
        <v>532</v>
      </c>
      <c r="G18" s="86">
        <v>0.9</v>
      </c>
      <c r="J18" s="86">
        <v>1</v>
      </c>
      <c r="M18" s="86">
        <v>1</v>
      </c>
      <c r="P18" s="86">
        <f>SUM(P11:P17)/7</f>
        <v>1</v>
      </c>
      <c r="S18" s="86">
        <f>SUM(G18,J18,M18,P18)/4</f>
        <v>0.97499999999999998</v>
      </c>
    </row>
  </sheetData>
  <mergeCells count="81">
    <mergeCell ref="BA9:BA10"/>
    <mergeCell ref="BB9:BB10"/>
    <mergeCell ref="BC9:BC10"/>
    <mergeCell ref="BD9:BD10"/>
    <mergeCell ref="AU9:AU10"/>
    <mergeCell ref="AV9:AV10"/>
    <mergeCell ref="AW9:AW10"/>
    <mergeCell ref="AX9:AX10"/>
    <mergeCell ref="AY9:AY10"/>
    <mergeCell ref="AZ9:AZ10"/>
    <mergeCell ref="AO9:AO10"/>
    <mergeCell ref="AP9:AP10"/>
    <mergeCell ref="AQ9:AQ10"/>
    <mergeCell ref="AR9:AR10"/>
    <mergeCell ref="AS9:AS10"/>
    <mergeCell ref="AT9:AT10"/>
    <mergeCell ref="R9:R10"/>
    <mergeCell ref="S9:S10"/>
    <mergeCell ref="T9:T10"/>
    <mergeCell ref="AD9:AD10"/>
    <mergeCell ref="AE9:AE10"/>
    <mergeCell ref="AF9:AF10"/>
    <mergeCell ref="AH9:AH10"/>
    <mergeCell ref="AI9:AI10"/>
    <mergeCell ref="AJ9:AJ10"/>
    <mergeCell ref="AK9:AK10"/>
    <mergeCell ref="Z8:Z10"/>
    <mergeCell ref="AA8:AA10"/>
    <mergeCell ref="AB8:AB10"/>
    <mergeCell ref="AC8:AC10"/>
    <mergeCell ref="AD8:AF8"/>
    <mergeCell ref="AW8:AZ8"/>
    <mergeCell ref="BA8:BD8"/>
    <mergeCell ref="E9:E10"/>
    <mergeCell ref="F9:F10"/>
    <mergeCell ref="G9:G10"/>
    <mergeCell ref="H9:H10"/>
    <mergeCell ref="I9:I10"/>
    <mergeCell ref="J9:J10"/>
    <mergeCell ref="K9:K10"/>
    <mergeCell ref="L9:L10"/>
    <mergeCell ref="AH8:AJ8"/>
    <mergeCell ref="AL8:AL10"/>
    <mergeCell ref="AM8:AM10"/>
    <mergeCell ref="AN8:AN10"/>
    <mergeCell ref="AO8:AR8"/>
    <mergeCell ref="AS8:AV8"/>
    <mergeCell ref="AG8:AG10"/>
    <mergeCell ref="N8:P8"/>
    <mergeCell ref="Q8:S8"/>
    <mergeCell ref="U8:U10"/>
    <mergeCell ref="V8:V10"/>
    <mergeCell ref="W8:W10"/>
    <mergeCell ref="X8:Y8"/>
    <mergeCell ref="N9:N10"/>
    <mergeCell ref="O9:O10"/>
    <mergeCell ref="P9:P10"/>
    <mergeCell ref="Q9:Q10"/>
    <mergeCell ref="K8:M8"/>
    <mergeCell ref="M9:M10"/>
    <mergeCell ref="B4:C4"/>
    <mergeCell ref="D4:V4"/>
    <mergeCell ref="BA4:BD4"/>
    <mergeCell ref="B6:AN6"/>
    <mergeCell ref="AO6:BD6"/>
    <mergeCell ref="B7:D7"/>
    <mergeCell ref="E7:T7"/>
    <mergeCell ref="U7:AN7"/>
    <mergeCell ref="AO7:BD7"/>
    <mergeCell ref="B8:B10"/>
    <mergeCell ref="C8:C10"/>
    <mergeCell ref="D8:D10"/>
    <mergeCell ref="E8:G8"/>
    <mergeCell ref="H8:J8"/>
    <mergeCell ref="B1:C3"/>
    <mergeCell ref="D1:AZ1"/>
    <mergeCell ref="BA1:BD1"/>
    <mergeCell ref="D2:AZ2"/>
    <mergeCell ref="BA2:BD2"/>
    <mergeCell ref="D3:AZ3"/>
    <mergeCell ref="BA3:BD3"/>
  </mergeCells>
  <conditionalFormatting sqref="S11:S17">
    <cfRule type="cellIs" dxfId="72" priority="55" stopIfTrue="1" operator="between">
      <formula>0.9</formula>
      <formula>1</formula>
    </cfRule>
    <cfRule type="cellIs" dxfId="71" priority="56" stopIfTrue="1" operator="between">
      <formula>0.7</formula>
      <formula>0.8999</formula>
    </cfRule>
    <cfRule type="cellIs" dxfId="70" priority="57" stopIfTrue="1" operator="between">
      <formula>0</formula>
      <formula>0.699</formula>
    </cfRule>
  </conditionalFormatting>
  <conditionalFormatting sqref="G11:G17">
    <cfRule type="cellIs" dxfId="69" priority="58" stopIfTrue="1" operator="between">
      <formula>0.9</formula>
      <formula>1.05</formula>
    </cfRule>
    <cfRule type="cellIs" dxfId="68" priority="59" stopIfTrue="1" operator="between">
      <formula>0.7</formula>
      <formula>0.8999</formula>
    </cfRule>
    <cfRule type="cellIs" dxfId="67" priority="60" stopIfTrue="1" operator="between">
      <formula>0</formula>
      <formula>0.699</formula>
    </cfRule>
    <cfRule type="cellIs" dxfId="66" priority="61" stopIfTrue="1" operator="greaterThan">
      <formula>1.05</formula>
    </cfRule>
  </conditionalFormatting>
  <conditionalFormatting sqref="J11:J17">
    <cfRule type="cellIs" dxfId="65" priority="62" stopIfTrue="1" operator="between">
      <formula>0.9</formula>
      <formula>1.05</formula>
    </cfRule>
    <cfRule type="cellIs" dxfId="64" priority="63" stopIfTrue="1" operator="between">
      <formula>0.7</formula>
      <formula>0.8999</formula>
    </cfRule>
    <cfRule type="cellIs" dxfId="63" priority="64" stopIfTrue="1" operator="between">
      <formula>0</formula>
      <formula>0.699</formula>
    </cfRule>
    <cfRule type="cellIs" dxfId="62" priority="65" stopIfTrue="1" operator="greaterThan">
      <formula>1.05</formula>
    </cfRule>
  </conditionalFormatting>
  <conditionalFormatting sqref="M12:M17">
    <cfRule type="cellIs" dxfId="61" priority="66" stopIfTrue="1" operator="between">
      <formula>0.9</formula>
      <formula>1.05</formula>
    </cfRule>
    <cfRule type="cellIs" dxfId="60" priority="67" stopIfTrue="1" operator="between">
      <formula>0.7</formula>
      <formula>0.8999</formula>
    </cfRule>
    <cfRule type="cellIs" dxfId="59" priority="68" stopIfTrue="1" operator="between">
      <formula>0</formula>
      <formula>0.699</formula>
    </cfRule>
    <cfRule type="cellIs" dxfId="58" priority="69" stopIfTrue="1" operator="greaterThan">
      <formula>1.05</formula>
    </cfRule>
  </conditionalFormatting>
  <conditionalFormatting sqref="S11:S17">
    <cfRule type="cellIs" dxfId="57" priority="74" stopIfTrue="1" operator="between">
      <formula>0.9</formula>
      <formula>1</formula>
    </cfRule>
    <cfRule type="cellIs" dxfId="56" priority="75" stopIfTrue="1" operator="between">
      <formula>0.7</formula>
      <formula>0.8999</formula>
    </cfRule>
    <cfRule type="cellIs" dxfId="55" priority="76" stopIfTrue="1" operator="between">
      <formula>0</formula>
      <formula>0.699</formula>
    </cfRule>
  </conditionalFormatting>
  <conditionalFormatting sqref="G11:G17">
    <cfRule type="cellIs" dxfId="54" priority="77" stopIfTrue="1" operator="between">
      <formula>0.9</formula>
      <formula>1.05</formula>
    </cfRule>
    <cfRule type="cellIs" dxfId="53" priority="78" stopIfTrue="1" operator="between">
      <formula>0.7</formula>
      <formula>0.8999</formula>
    </cfRule>
    <cfRule type="cellIs" dxfId="52" priority="79" stopIfTrue="1" operator="between">
      <formula>0</formula>
      <formula>0.699</formula>
    </cfRule>
    <cfRule type="cellIs" dxfId="51" priority="80" stopIfTrue="1" operator="greaterThan">
      <formula>1.05</formula>
    </cfRule>
  </conditionalFormatting>
  <conditionalFormatting sqref="J11:J17">
    <cfRule type="cellIs" dxfId="50" priority="81" stopIfTrue="1" operator="between">
      <formula>0.9</formula>
      <formula>1.05</formula>
    </cfRule>
    <cfRule type="cellIs" dxfId="49" priority="82" stopIfTrue="1" operator="between">
      <formula>0.7</formula>
      <formula>0.8999</formula>
    </cfRule>
    <cfRule type="cellIs" dxfId="48" priority="83" stopIfTrue="1" operator="between">
      <formula>0</formula>
      <formula>0.699</formula>
    </cfRule>
    <cfRule type="cellIs" dxfId="47" priority="84" stopIfTrue="1" operator="greaterThan">
      <formula>1.05</formula>
    </cfRule>
  </conditionalFormatting>
  <conditionalFormatting sqref="M12:M17">
    <cfRule type="cellIs" dxfId="46" priority="85" stopIfTrue="1" operator="between">
      <formula>0.9</formula>
      <formula>1.05</formula>
    </cfRule>
    <cfRule type="cellIs" dxfId="45" priority="86" stopIfTrue="1" operator="between">
      <formula>0.7</formula>
      <formula>0.8999</formula>
    </cfRule>
    <cfRule type="cellIs" dxfId="44" priority="87" stopIfTrue="1" operator="between">
      <formula>0</formula>
      <formula>0.699</formula>
    </cfRule>
    <cfRule type="cellIs" dxfId="43" priority="88" stopIfTrue="1" operator="greaterThan">
      <formula>1.05</formula>
    </cfRule>
  </conditionalFormatting>
  <conditionalFormatting sqref="M11">
    <cfRule type="cellIs" dxfId="42" priority="9" stopIfTrue="1" operator="between">
      <formula>0.9</formula>
      <formula>1.05</formula>
    </cfRule>
    <cfRule type="cellIs" dxfId="41" priority="10" stopIfTrue="1" operator="between">
      <formula>0.7</formula>
      <formula>0.8999</formula>
    </cfRule>
    <cfRule type="cellIs" dxfId="40" priority="11" stopIfTrue="1" operator="between">
      <formula>0</formula>
      <formula>0.699</formula>
    </cfRule>
    <cfRule type="cellIs" dxfId="39" priority="12" stopIfTrue="1" operator="greaterThan">
      <formula>1.05</formula>
    </cfRule>
  </conditionalFormatting>
  <conditionalFormatting sqref="M11">
    <cfRule type="cellIs" dxfId="38" priority="13" stopIfTrue="1" operator="between">
      <formula>0.9</formula>
      <formula>1.05</formula>
    </cfRule>
    <cfRule type="cellIs" dxfId="37" priority="14" stopIfTrue="1" operator="between">
      <formula>0.7</formula>
      <formula>0.8999</formula>
    </cfRule>
    <cfRule type="cellIs" dxfId="36" priority="15" stopIfTrue="1" operator="between">
      <formula>0</formula>
      <formula>0.699</formula>
    </cfRule>
    <cfRule type="cellIs" dxfId="35" priority="16" stopIfTrue="1" operator="greaterThan">
      <formula>1.05</formula>
    </cfRule>
  </conditionalFormatting>
  <conditionalFormatting sqref="P11:P17">
    <cfRule type="cellIs" dxfId="34" priority="1" stopIfTrue="1" operator="between">
      <formula>0.9</formula>
      <formula>1.05</formula>
    </cfRule>
    <cfRule type="cellIs" dxfId="33" priority="2" stopIfTrue="1" operator="between">
      <formula>0.7</formula>
      <formula>0.8999</formula>
    </cfRule>
    <cfRule type="cellIs" dxfId="32" priority="3" stopIfTrue="1" operator="between">
      <formula>0</formula>
      <formula>0.699</formula>
    </cfRule>
    <cfRule type="cellIs" dxfId="31" priority="4" stopIfTrue="1" operator="greaterThan">
      <formula>1.05</formula>
    </cfRule>
  </conditionalFormatting>
  <conditionalFormatting sqref="P11:P17">
    <cfRule type="cellIs" dxfId="30" priority="5" stopIfTrue="1" operator="between">
      <formula>0.9</formula>
      <formula>1.05</formula>
    </cfRule>
    <cfRule type="cellIs" dxfId="29" priority="6" stopIfTrue="1" operator="between">
      <formula>0.7</formula>
      <formula>0.8999</formula>
    </cfRule>
    <cfRule type="cellIs" dxfId="28" priority="7" stopIfTrue="1" operator="between">
      <formula>0</formula>
      <formula>0.699</formula>
    </cfRule>
    <cfRule type="cellIs" dxfId="27" priority="8" stopIfTrue="1" operator="greaterThan">
      <formula>1.05</formula>
    </cfRule>
  </conditionalFormatting>
  <dataValidations count="4">
    <dataValidation type="list" operator="equal" allowBlank="1" showErrorMessage="1" sqref="AG11:AG17" xr:uid="{00000000-0002-0000-0D00-000000000000}">
      <formula1>"Gestión"</formula1>
      <formula2>0</formula2>
    </dataValidation>
    <dataValidation type="list" operator="equal" allowBlank="1" showErrorMessage="1" sqref="AC11:AC17" xr:uid="{00000000-0002-0000-0D00-000001000000}">
      <formula1>"Alta ,Media ,Baja"</formula1>
      <formula2>0</formula2>
    </dataValidation>
    <dataValidation type="list" operator="equal" allowBlank="1" showErrorMessage="1" sqref="AB11:AB17" xr:uid="{00000000-0002-0000-0D00-000002000000}">
      <formula1>"Diario,Semanal,Mensual,Bimestral ,Trimestral,Semestral ,Anual"</formula1>
      <formula2>0</formula2>
    </dataValidation>
    <dataValidation type="list" operator="equal" allowBlank="1" showErrorMessage="1" sqref="AK12:AK17" xr:uid="{00000000-0002-0000-0D00-000003000000}">
      <formula1>"Acuerdo 067/2002,Acuerdo301/2007,Acuerdo 489/2012,Balance social,Ciudad de derechos,Ciudad de sistema de información para la planeación,Código contencioso administrativo,Códigode infancia y adolescencia ley 1098 de 2006,Decreto distrital 539/2006,Decreto "</formula1>
      <formula2>0</formula2>
    </dataValidation>
  </dataValidations>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BD18"/>
  <sheetViews>
    <sheetView topLeftCell="A16" workbookViewId="0">
      <selection activeCell="R18" sqref="R18"/>
    </sheetView>
  </sheetViews>
  <sheetFormatPr baseColWidth="10" defaultRowHeight="15" x14ac:dyDescent="0.25"/>
  <cols>
    <col min="1" max="1" width="2.7109375" customWidth="1"/>
    <col min="2" max="2" width="7" customWidth="1"/>
    <col min="3" max="3" width="25.42578125" customWidth="1"/>
    <col min="4" max="4" width="5.7109375" customWidth="1"/>
    <col min="5" max="5" width="5.42578125" customWidth="1"/>
    <col min="6" max="6" width="4.7109375" customWidth="1"/>
    <col min="7" max="7" width="5.85546875" customWidth="1"/>
    <col min="8" max="8" width="5.5703125" customWidth="1"/>
    <col min="9" max="9" width="5.7109375" customWidth="1"/>
    <col min="10" max="10" width="7.42578125" customWidth="1"/>
    <col min="11" max="12" width="5.28515625" customWidth="1"/>
    <col min="13" max="13" width="6" customWidth="1"/>
    <col min="14" max="14" width="5.42578125" customWidth="1"/>
    <col min="15" max="15" width="5" customWidth="1"/>
    <col min="16" max="16" width="6.42578125" customWidth="1"/>
    <col min="17" max="17" width="5.85546875" customWidth="1"/>
    <col min="18" max="18" width="9" customWidth="1"/>
    <col min="19" max="19" width="6.140625" customWidth="1"/>
    <col min="20" max="20" width="8.42578125" customWidth="1"/>
    <col min="21" max="21" width="21.42578125" customWidth="1"/>
    <col min="22" max="22" width="24.7109375" customWidth="1"/>
    <col min="23" max="23" width="6.85546875" customWidth="1"/>
    <col min="24" max="24" width="17.7109375" customWidth="1"/>
    <col min="25" max="25" width="15.5703125" customWidth="1"/>
    <col min="26" max="26" width="6.28515625" customWidth="1"/>
    <col min="28" max="28" width="5.42578125" customWidth="1"/>
    <col min="29" max="29" width="5.140625" customWidth="1"/>
    <col min="31" max="31" width="8.140625" customWidth="1"/>
    <col min="32" max="32" width="6.7109375" customWidth="1"/>
    <col min="33" max="33" width="4.85546875" customWidth="1"/>
    <col min="34" max="34" width="26.85546875" customWidth="1"/>
    <col min="35" max="35" width="4.42578125" customWidth="1"/>
    <col min="38" max="38" width="8.7109375" customWidth="1"/>
    <col min="40" max="40" width="17" customWidth="1"/>
    <col min="41" max="41" width="5.7109375" bestFit="1" customWidth="1"/>
    <col min="42" max="42" width="4.85546875" customWidth="1"/>
    <col min="43" max="43" width="30.28515625" bestFit="1" customWidth="1"/>
    <col min="44" max="44" width="17.85546875" customWidth="1"/>
    <col min="45" max="45" width="4.7109375" customWidth="1"/>
    <col min="46" max="46" width="4.42578125" customWidth="1"/>
    <col min="47" max="47" width="40.5703125" customWidth="1"/>
    <col min="48" max="48" width="23.5703125" customWidth="1"/>
    <col min="49" max="49" width="6.42578125" customWidth="1"/>
    <col min="50" max="50" width="6" customWidth="1"/>
    <col min="51" max="51" width="30.7109375" customWidth="1"/>
    <col min="52" max="52" width="22" customWidth="1"/>
    <col min="53" max="53" width="5.140625" customWidth="1"/>
    <col min="54" max="54" width="5.42578125" customWidth="1"/>
    <col min="55" max="55" width="37.140625" customWidth="1"/>
    <col min="56" max="56" width="17.85546875" customWidth="1"/>
  </cols>
  <sheetData>
    <row r="1" spans="1:56" ht="15.75" x14ac:dyDescent="0.25">
      <c r="A1" s="1"/>
      <c r="B1" s="103"/>
      <c r="C1" s="103"/>
      <c r="D1" s="104" t="s">
        <v>0</v>
      </c>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5" t="s">
        <v>1</v>
      </c>
      <c r="BB1" s="105"/>
      <c r="BC1" s="105"/>
      <c r="BD1" s="105"/>
    </row>
    <row r="2" spans="1:56" ht="15.75" x14ac:dyDescent="0.25">
      <c r="A2" s="1"/>
      <c r="B2" s="103"/>
      <c r="C2" s="103"/>
      <c r="D2" s="104" t="s">
        <v>2</v>
      </c>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5" t="s">
        <v>3</v>
      </c>
      <c r="BB2" s="105"/>
      <c r="BC2" s="105"/>
      <c r="BD2" s="105"/>
    </row>
    <row r="3" spans="1:56" ht="41.25" customHeight="1" x14ac:dyDescent="0.25">
      <c r="A3" s="1"/>
      <c r="B3" s="103"/>
      <c r="C3" s="103"/>
      <c r="D3" s="104" t="s">
        <v>4</v>
      </c>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5" t="s">
        <v>5</v>
      </c>
      <c r="BB3" s="105"/>
      <c r="BC3" s="105"/>
      <c r="BD3" s="105"/>
    </row>
    <row r="4" spans="1:56" x14ac:dyDescent="0.25">
      <c r="A4" s="1"/>
      <c r="B4" s="109" t="s">
        <v>6</v>
      </c>
      <c r="C4" s="109"/>
      <c r="D4" s="110" t="s">
        <v>356</v>
      </c>
      <c r="E4" s="110"/>
      <c r="F4" s="110"/>
      <c r="G4" s="110"/>
      <c r="H4" s="110"/>
      <c r="I4" s="110"/>
      <c r="J4" s="110"/>
      <c r="K4" s="110"/>
      <c r="L4" s="110"/>
      <c r="M4" s="110"/>
      <c r="N4" s="110"/>
      <c r="O4" s="110"/>
      <c r="P4" s="110"/>
      <c r="Q4" s="110"/>
      <c r="R4" s="110"/>
      <c r="S4" s="110"/>
      <c r="T4" s="110"/>
      <c r="U4" s="110"/>
      <c r="V4" s="110"/>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05" t="s">
        <v>7</v>
      </c>
      <c r="BB4" s="105"/>
      <c r="BC4" s="105"/>
      <c r="BD4" s="105"/>
    </row>
    <row r="6" spans="1:56" ht="15.75" x14ac:dyDescent="0.25">
      <c r="A6" s="2"/>
      <c r="B6" s="111" t="s">
        <v>8</v>
      </c>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3" t="s">
        <v>9</v>
      </c>
      <c r="AP6" s="114"/>
      <c r="AQ6" s="114"/>
      <c r="AR6" s="114"/>
      <c r="AS6" s="114"/>
      <c r="AT6" s="114"/>
      <c r="AU6" s="114"/>
      <c r="AV6" s="114"/>
      <c r="AW6" s="114"/>
      <c r="AX6" s="114"/>
      <c r="AY6" s="114"/>
      <c r="AZ6" s="114"/>
      <c r="BA6" s="114"/>
      <c r="BB6" s="114"/>
      <c r="BC6" s="114"/>
      <c r="BD6" s="115"/>
    </row>
    <row r="7" spans="1:56" x14ac:dyDescent="0.25">
      <c r="A7" s="2"/>
      <c r="B7" s="116"/>
      <c r="C7" s="106"/>
      <c r="D7" s="106"/>
      <c r="E7" s="106" t="s">
        <v>10</v>
      </c>
      <c r="F7" s="106"/>
      <c r="G7" s="106"/>
      <c r="H7" s="106"/>
      <c r="I7" s="106"/>
      <c r="J7" s="106"/>
      <c r="K7" s="106"/>
      <c r="L7" s="106"/>
      <c r="M7" s="106"/>
      <c r="N7" s="106"/>
      <c r="O7" s="106"/>
      <c r="P7" s="106"/>
      <c r="Q7" s="106"/>
      <c r="R7" s="106"/>
      <c r="S7" s="106"/>
      <c r="T7" s="106"/>
      <c r="U7" s="106" t="s">
        <v>11</v>
      </c>
      <c r="V7" s="106"/>
      <c r="W7" s="106"/>
      <c r="X7" s="106"/>
      <c r="Y7" s="106"/>
      <c r="Z7" s="106"/>
      <c r="AA7" s="106"/>
      <c r="AB7" s="106"/>
      <c r="AC7" s="106"/>
      <c r="AD7" s="106"/>
      <c r="AE7" s="106"/>
      <c r="AF7" s="106"/>
      <c r="AG7" s="106"/>
      <c r="AH7" s="106"/>
      <c r="AI7" s="106"/>
      <c r="AJ7" s="106"/>
      <c r="AK7" s="106"/>
      <c r="AL7" s="106"/>
      <c r="AM7" s="106"/>
      <c r="AN7" s="106"/>
      <c r="AO7" s="117"/>
      <c r="AP7" s="117"/>
      <c r="AQ7" s="117"/>
      <c r="AR7" s="117"/>
      <c r="AS7" s="117"/>
      <c r="AT7" s="117"/>
      <c r="AU7" s="117"/>
      <c r="AV7" s="117"/>
      <c r="AW7" s="117"/>
      <c r="AX7" s="117"/>
      <c r="AY7" s="117"/>
      <c r="AZ7" s="117"/>
      <c r="BA7" s="117"/>
      <c r="BB7" s="117"/>
      <c r="BC7" s="117"/>
      <c r="BD7" s="118"/>
    </row>
    <row r="8" spans="1:56" ht="36.75" x14ac:dyDescent="0.25">
      <c r="A8" s="3"/>
      <c r="B8" s="119" t="s">
        <v>12</v>
      </c>
      <c r="C8" s="107" t="s">
        <v>13</v>
      </c>
      <c r="D8" s="107" t="s">
        <v>14</v>
      </c>
      <c r="E8" s="106" t="s">
        <v>15</v>
      </c>
      <c r="F8" s="106"/>
      <c r="G8" s="106"/>
      <c r="H8" s="106" t="s">
        <v>16</v>
      </c>
      <c r="I8" s="106"/>
      <c r="J8" s="106"/>
      <c r="K8" s="106" t="s">
        <v>17</v>
      </c>
      <c r="L8" s="106"/>
      <c r="M8" s="106"/>
      <c r="N8" s="106" t="s">
        <v>18</v>
      </c>
      <c r="O8" s="106"/>
      <c r="P8" s="106"/>
      <c r="Q8" s="106" t="s">
        <v>19</v>
      </c>
      <c r="R8" s="106"/>
      <c r="S8" s="106"/>
      <c r="T8" s="4" t="s">
        <v>20</v>
      </c>
      <c r="U8" s="107" t="s">
        <v>21</v>
      </c>
      <c r="V8" s="107" t="s">
        <v>22</v>
      </c>
      <c r="W8" s="107" t="s">
        <v>23</v>
      </c>
      <c r="X8" s="106" t="s">
        <v>24</v>
      </c>
      <c r="Y8" s="106"/>
      <c r="Z8" s="124" t="s">
        <v>25</v>
      </c>
      <c r="AA8" s="124" t="s">
        <v>26</v>
      </c>
      <c r="AB8" s="124" t="s">
        <v>27</v>
      </c>
      <c r="AC8" s="124" t="s">
        <v>28</v>
      </c>
      <c r="AD8" s="106" t="s">
        <v>29</v>
      </c>
      <c r="AE8" s="106"/>
      <c r="AF8" s="106"/>
      <c r="AG8" s="107" t="s">
        <v>30</v>
      </c>
      <c r="AH8" s="106" t="s">
        <v>31</v>
      </c>
      <c r="AI8" s="106"/>
      <c r="AJ8" s="106"/>
      <c r="AK8" s="31" t="s">
        <v>32</v>
      </c>
      <c r="AL8" s="107" t="s">
        <v>33</v>
      </c>
      <c r="AM8" s="107" t="s">
        <v>34</v>
      </c>
      <c r="AN8" s="107" t="s">
        <v>35</v>
      </c>
      <c r="AO8" s="121" t="s">
        <v>36</v>
      </c>
      <c r="AP8" s="121" t="s">
        <v>36</v>
      </c>
      <c r="AQ8" s="121" t="s">
        <v>36</v>
      </c>
      <c r="AR8" s="121" t="s">
        <v>36</v>
      </c>
      <c r="AS8" s="121" t="s">
        <v>37</v>
      </c>
      <c r="AT8" s="121" t="s">
        <v>36</v>
      </c>
      <c r="AU8" s="121" t="s">
        <v>36</v>
      </c>
      <c r="AV8" s="121" t="s">
        <v>36</v>
      </c>
      <c r="AW8" s="121" t="s">
        <v>38</v>
      </c>
      <c r="AX8" s="121" t="s">
        <v>38</v>
      </c>
      <c r="AY8" s="121" t="s">
        <v>38</v>
      </c>
      <c r="AZ8" s="121" t="s">
        <v>38</v>
      </c>
      <c r="BA8" s="121" t="s">
        <v>39</v>
      </c>
      <c r="BB8" s="121" t="s">
        <v>38</v>
      </c>
      <c r="BC8" s="121" t="s">
        <v>38</v>
      </c>
      <c r="BD8" s="122" t="s">
        <v>38</v>
      </c>
    </row>
    <row r="9" spans="1:56" ht="43.5" x14ac:dyDescent="0.25">
      <c r="A9" s="3"/>
      <c r="B9" s="119"/>
      <c r="C9" s="107"/>
      <c r="D9" s="107"/>
      <c r="E9" s="107" t="s">
        <v>40</v>
      </c>
      <c r="F9" s="107" t="s">
        <v>41</v>
      </c>
      <c r="G9" s="107" t="s">
        <v>42</v>
      </c>
      <c r="H9" s="107" t="s">
        <v>40</v>
      </c>
      <c r="I9" s="107" t="s">
        <v>41</v>
      </c>
      <c r="J9" s="107" t="s">
        <v>42</v>
      </c>
      <c r="K9" s="107" t="s">
        <v>40</v>
      </c>
      <c r="L9" s="107" t="s">
        <v>41</v>
      </c>
      <c r="M9" s="107" t="s">
        <v>42</v>
      </c>
      <c r="N9" s="107" t="s">
        <v>40</v>
      </c>
      <c r="O9" s="107" t="s">
        <v>41</v>
      </c>
      <c r="P9" s="107" t="s">
        <v>42</v>
      </c>
      <c r="Q9" s="107" t="s">
        <v>40</v>
      </c>
      <c r="R9" s="107" t="s">
        <v>41</v>
      </c>
      <c r="S9" s="107" t="s">
        <v>42</v>
      </c>
      <c r="T9" s="107">
        <f>SUM(T11:T13)</f>
        <v>0</v>
      </c>
      <c r="U9" s="107"/>
      <c r="V9" s="107"/>
      <c r="W9" s="107"/>
      <c r="X9" s="34" t="s">
        <v>43</v>
      </c>
      <c r="Y9" s="34" t="s">
        <v>44</v>
      </c>
      <c r="Z9" s="124"/>
      <c r="AA9" s="124"/>
      <c r="AB9" s="124"/>
      <c r="AC9" s="124"/>
      <c r="AD9" s="107" t="s">
        <v>45</v>
      </c>
      <c r="AE9" s="107" t="s">
        <v>46</v>
      </c>
      <c r="AF9" s="107" t="s">
        <v>47</v>
      </c>
      <c r="AG9" s="107"/>
      <c r="AH9" s="107" t="s">
        <v>48</v>
      </c>
      <c r="AI9" s="107" t="s">
        <v>49</v>
      </c>
      <c r="AJ9" s="107" t="s">
        <v>50</v>
      </c>
      <c r="AK9" s="107" t="s">
        <v>51</v>
      </c>
      <c r="AL9" s="107"/>
      <c r="AM9" s="107"/>
      <c r="AN9" s="107"/>
      <c r="AO9" s="123" t="s">
        <v>52</v>
      </c>
      <c r="AP9" s="123" t="s">
        <v>53</v>
      </c>
      <c r="AQ9" s="123" t="s">
        <v>54</v>
      </c>
      <c r="AR9" s="123" t="s">
        <v>55</v>
      </c>
      <c r="AS9" s="123" t="s">
        <v>52</v>
      </c>
      <c r="AT9" s="123" t="s">
        <v>53</v>
      </c>
      <c r="AU9" s="123" t="s">
        <v>54</v>
      </c>
      <c r="AV9" s="123" t="s">
        <v>55</v>
      </c>
      <c r="AW9" s="123" t="s">
        <v>52</v>
      </c>
      <c r="AX9" s="123" t="s">
        <v>53</v>
      </c>
      <c r="AY9" s="123" t="s">
        <v>54</v>
      </c>
      <c r="AZ9" s="123" t="s">
        <v>55</v>
      </c>
      <c r="BA9" s="123" t="s">
        <v>52</v>
      </c>
      <c r="BB9" s="123" t="s">
        <v>53</v>
      </c>
      <c r="BC9" s="123" t="s">
        <v>54</v>
      </c>
      <c r="BD9" s="127" t="s">
        <v>56</v>
      </c>
    </row>
    <row r="10" spans="1:56" ht="36" x14ac:dyDescent="0.25">
      <c r="A10" s="3"/>
      <c r="B10" s="120"/>
      <c r="C10" s="108"/>
      <c r="D10" s="108"/>
      <c r="E10" s="108"/>
      <c r="F10" s="108"/>
      <c r="G10" s="108"/>
      <c r="H10" s="108"/>
      <c r="I10" s="108"/>
      <c r="J10" s="108"/>
      <c r="K10" s="108"/>
      <c r="L10" s="108"/>
      <c r="M10" s="108"/>
      <c r="N10" s="108"/>
      <c r="O10" s="108"/>
      <c r="P10" s="108"/>
      <c r="Q10" s="108"/>
      <c r="R10" s="108"/>
      <c r="S10" s="108"/>
      <c r="T10" s="108"/>
      <c r="U10" s="108"/>
      <c r="V10" s="108"/>
      <c r="W10" s="108"/>
      <c r="X10" s="40" t="s">
        <v>57</v>
      </c>
      <c r="Y10" s="40" t="s">
        <v>357</v>
      </c>
      <c r="Z10" s="108"/>
      <c r="AA10" s="108"/>
      <c r="AB10" s="108"/>
      <c r="AC10" s="108"/>
      <c r="AD10" s="108"/>
      <c r="AE10" s="108"/>
      <c r="AF10" s="108"/>
      <c r="AG10" s="108"/>
      <c r="AH10" s="108"/>
      <c r="AI10" s="108"/>
      <c r="AJ10" s="108"/>
      <c r="AK10" s="107"/>
      <c r="AL10" s="108"/>
      <c r="AM10" s="108"/>
      <c r="AN10" s="108"/>
      <c r="AO10" s="108"/>
      <c r="AP10" s="108"/>
      <c r="AQ10" s="108"/>
      <c r="AR10" s="108"/>
      <c r="AS10" s="108"/>
      <c r="AT10" s="108"/>
      <c r="AU10" s="108"/>
      <c r="AV10" s="108"/>
      <c r="AW10" s="108"/>
      <c r="AX10" s="108"/>
      <c r="AY10" s="108"/>
      <c r="AZ10" s="108"/>
      <c r="BA10" s="108"/>
      <c r="BB10" s="108"/>
      <c r="BC10" s="108"/>
      <c r="BD10" s="128"/>
    </row>
    <row r="11" spans="1:56" ht="171.75" customHeight="1" x14ac:dyDescent="0.25">
      <c r="A11" s="2"/>
      <c r="B11" s="8">
        <v>1</v>
      </c>
      <c r="C11" s="14" t="s">
        <v>312</v>
      </c>
      <c r="D11" s="10"/>
      <c r="E11" s="56">
        <v>6</v>
      </c>
      <c r="F11" s="56">
        <v>6</v>
      </c>
      <c r="G11" s="43">
        <f t="shared" ref="G11:G17" si="0">IF(ISERROR(F11/E11),"",(F11/E11))</f>
        <v>1</v>
      </c>
      <c r="H11" s="11">
        <v>5</v>
      </c>
      <c r="I11" s="11">
        <v>5</v>
      </c>
      <c r="J11" s="75">
        <f t="shared" ref="J11" si="1">IF(ISERROR(I11/H11),"",(I11/H11))</f>
        <v>1</v>
      </c>
      <c r="K11" s="11">
        <v>2</v>
      </c>
      <c r="L11" s="11">
        <v>1</v>
      </c>
      <c r="M11" s="75">
        <f t="shared" ref="M11:M12" si="2">IF(ISERROR(L11/K11),"",(L11/K11))</f>
        <v>0.5</v>
      </c>
      <c r="N11" s="11">
        <v>1</v>
      </c>
      <c r="O11" s="11">
        <v>1</v>
      </c>
      <c r="P11" s="75">
        <f t="shared" ref="P11:P17" si="3">IF(ISERROR(O11/N11),"",(O11/N11))</f>
        <v>1</v>
      </c>
      <c r="Q11" s="11">
        <f t="shared" ref="Q11:R17" si="4">SUM(E11,H11,K11,N11)</f>
        <v>14</v>
      </c>
      <c r="R11" s="11">
        <f t="shared" si="4"/>
        <v>13</v>
      </c>
      <c r="S11" s="43">
        <f t="shared" ref="S11" si="5">IF(ISERROR(R11/Q11),"",(R11/Q11))</f>
        <v>0.9285714285714286</v>
      </c>
      <c r="T11" s="26">
        <f t="shared" ref="T11:T17" si="6">S11*D11</f>
        <v>0</v>
      </c>
      <c r="U11" s="14" t="s">
        <v>313</v>
      </c>
      <c r="V11" s="14" t="s">
        <v>314</v>
      </c>
      <c r="W11" s="15" t="s">
        <v>58</v>
      </c>
      <c r="X11" s="14" t="s">
        <v>315</v>
      </c>
      <c r="Y11" s="14" t="s">
        <v>316</v>
      </c>
      <c r="Z11" s="15" t="s">
        <v>59</v>
      </c>
      <c r="AA11" s="16" t="s">
        <v>60</v>
      </c>
      <c r="AB11" s="15" t="s">
        <v>61</v>
      </c>
      <c r="AC11" s="15" t="s">
        <v>62</v>
      </c>
      <c r="AD11" s="14"/>
      <c r="AE11" s="14">
        <v>2021</v>
      </c>
      <c r="AF11" s="14">
        <v>2020</v>
      </c>
      <c r="AG11" s="15" t="s">
        <v>63</v>
      </c>
      <c r="AH11" s="17" t="s">
        <v>70</v>
      </c>
      <c r="AI11" s="14">
        <v>4</v>
      </c>
      <c r="AJ11" s="14" t="s">
        <v>317</v>
      </c>
      <c r="AK11" s="32" t="s">
        <v>318</v>
      </c>
      <c r="AL11" s="14"/>
      <c r="AM11" s="16" t="s">
        <v>319</v>
      </c>
      <c r="AN11" s="16" t="s">
        <v>320</v>
      </c>
      <c r="AO11" s="70">
        <v>6</v>
      </c>
      <c r="AP11" s="70">
        <v>6</v>
      </c>
      <c r="AQ11" s="71" t="s">
        <v>416</v>
      </c>
      <c r="AR11" s="71" t="s">
        <v>417</v>
      </c>
      <c r="AS11" s="19">
        <f t="shared" ref="AS11:AS17" si="7">H11</f>
        <v>5</v>
      </c>
      <c r="AT11" s="22">
        <v>5</v>
      </c>
      <c r="AU11" s="52" t="s">
        <v>462</v>
      </c>
      <c r="AV11" s="52" t="s">
        <v>463</v>
      </c>
      <c r="AW11" s="20">
        <v>2</v>
      </c>
      <c r="AX11" s="80">
        <v>1</v>
      </c>
      <c r="AY11" s="81" t="s">
        <v>499</v>
      </c>
      <c r="AZ11" s="81" t="s">
        <v>463</v>
      </c>
      <c r="BA11" s="19">
        <f t="shared" ref="BA11:BA17" si="8">N11</f>
        <v>1</v>
      </c>
      <c r="BB11" s="19">
        <v>1</v>
      </c>
      <c r="BC11" s="88" t="s">
        <v>553</v>
      </c>
      <c r="BD11" s="62" t="s">
        <v>463</v>
      </c>
    </row>
    <row r="12" spans="1:56" ht="179.25" customHeight="1" x14ac:dyDescent="0.25">
      <c r="A12" s="2"/>
      <c r="B12" s="8">
        <v>2</v>
      </c>
      <c r="C12" s="14" t="s">
        <v>321</v>
      </c>
      <c r="D12" s="10"/>
      <c r="E12" s="72">
        <v>300</v>
      </c>
      <c r="F12" s="73">
        <v>285</v>
      </c>
      <c r="G12" s="10">
        <f t="shared" si="0"/>
        <v>0.95</v>
      </c>
      <c r="H12" s="58">
        <v>466</v>
      </c>
      <c r="I12" s="58">
        <v>433</v>
      </c>
      <c r="J12" s="61">
        <v>0.93</v>
      </c>
      <c r="K12" s="19">
        <v>367</v>
      </c>
      <c r="L12" s="77">
        <v>367</v>
      </c>
      <c r="M12" s="75">
        <f t="shared" si="2"/>
        <v>1</v>
      </c>
      <c r="N12" s="19">
        <v>502</v>
      </c>
      <c r="O12" s="77">
        <v>502</v>
      </c>
      <c r="P12" s="75">
        <f t="shared" si="3"/>
        <v>1</v>
      </c>
      <c r="Q12" s="19">
        <f t="shared" si="4"/>
        <v>1635</v>
      </c>
      <c r="R12" s="47">
        <f t="shared" si="4"/>
        <v>1587</v>
      </c>
      <c r="S12" s="26">
        <f t="shared" ref="S12:S17" si="9">IF((IF(ISERROR(R12/Q12),0,(R12/Q12)))&gt;1,1,(IF(ISERROR(R12/Q12),0,(R12/Q12))))</f>
        <v>0.97064220183486238</v>
      </c>
      <c r="T12" s="26">
        <f t="shared" si="6"/>
        <v>0</v>
      </c>
      <c r="U12" s="14" t="s">
        <v>322</v>
      </c>
      <c r="V12" s="14" t="s">
        <v>323</v>
      </c>
      <c r="W12" s="15" t="s">
        <v>58</v>
      </c>
      <c r="X12" s="14" t="s">
        <v>324</v>
      </c>
      <c r="Y12" s="14" t="s">
        <v>325</v>
      </c>
      <c r="Z12" s="15" t="s">
        <v>59</v>
      </c>
      <c r="AA12" s="16" t="s">
        <v>60</v>
      </c>
      <c r="AB12" s="15" t="s">
        <v>114</v>
      </c>
      <c r="AC12" s="15" t="s">
        <v>62</v>
      </c>
      <c r="AD12" s="14"/>
      <c r="AE12" s="14">
        <v>2021</v>
      </c>
      <c r="AF12" s="14">
        <v>2020</v>
      </c>
      <c r="AG12" s="15" t="s">
        <v>63</v>
      </c>
      <c r="AH12" s="17" t="s">
        <v>70</v>
      </c>
      <c r="AI12" s="14">
        <v>4</v>
      </c>
      <c r="AJ12" s="14" t="s">
        <v>317</v>
      </c>
      <c r="AK12" s="32" t="s">
        <v>326</v>
      </c>
      <c r="AL12" s="14"/>
      <c r="AM12" s="16" t="s">
        <v>319</v>
      </c>
      <c r="AN12" s="16" t="s">
        <v>327</v>
      </c>
      <c r="AO12" s="70">
        <v>300</v>
      </c>
      <c r="AP12" s="70">
        <v>285</v>
      </c>
      <c r="AQ12" s="76" t="s">
        <v>481</v>
      </c>
      <c r="AR12" s="76" t="s">
        <v>465</v>
      </c>
      <c r="AS12" s="19">
        <f t="shared" si="7"/>
        <v>466</v>
      </c>
      <c r="AT12" s="22">
        <v>433</v>
      </c>
      <c r="AU12" s="52" t="s">
        <v>464</v>
      </c>
      <c r="AV12" s="52" t="s">
        <v>465</v>
      </c>
      <c r="AW12" s="20">
        <f t="shared" ref="AW12:AW17" si="10">K12</f>
        <v>367</v>
      </c>
      <c r="AX12" s="80">
        <v>367</v>
      </c>
      <c r="AY12" s="81" t="s">
        <v>500</v>
      </c>
      <c r="AZ12" s="82" t="s">
        <v>465</v>
      </c>
      <c r="BA12" s="19">
        <f t="shared" si="8"/>
        <v>502</v>
      </c>
      <c r="BB12" s="19">
        <v>502</v>
      </c>
      <c r="BC12" s="92" t="s">
        <v>554</v>
      </c>
      <c r="BD12" s="62" t="s">
        <v>465</v>
      </c>
    </row>
    <row r="13" spans="1:56" ht="169.5" customHeight="1" x14ac:dyDescent="0.25">
      <c r="A13" s="2"/>
      <c r="B13" s="8">
        <v>3</v>
      </c>
      <c r="C13" s="14" t="s">
        <v>328</v>
      </c>
      <c r="D13" s="10"/>
      <c r="E13" s="56">
        <v>65</v>
      </c>
      <c r="F13" s="56">
        <v>75.400000000000006</v>
      </c>
      <c r="G13" s="43">
        <f t="shared" si="0"/>
        <v>1.1600000000000001</v>
      </c>
      <c r="H13" s="58" t="s">
        <v>360</v>
      </c>
      <c r="I13" s="58" t="s">
        <v>360</v>
      </c>
      <c r="J13" s="74"/>
      <c r="K13" s="58" t="s">
        <v>360</v>
      </c>
      <c r="L13" s="58" t="s">
        <v>360</v>
      </c>
      <c r="M13" s="12" t="str">
        <f t="shared" ref="M13:M17" si="11">IF(ISERROR(L13/K13),"",(L13/K13))</f>
        <v/>
      </c>
      <c r="N13" s="11">
        <v>65</v>
      </c>
      <c r="O13" s="11">
        <v>76.5</v>
      </c>
      <c r="P13" s="75">
        <f t="shared" si="3"/>
        <v>1.176923076923077</v>
      </c>
      <c r="Q13" s="11">
        <f t="shared" si="4"/>
        <v>130</v>
      </c>
      <c r="R13" s="11">
        <f t="shared" si="4"/>
        <v>151.9</v>
      </c>
      <c r="S13" s="26">
        <f t="shared" si="9"/>
        <v>1</v>
      </c>
      <c r="T13" s="26">
        <f t="shared" si="6"/>
        <v>0</v>
      </c>
      <c r="U13" s="14" t="s">
        <v>329</v>
      </c>
      <c r="V13" s="14" t="s">
        <v>330</v>
      </c>
      <c r="W13" s="15" t="s">
        <v>133</v>
      </c>
      <c r="X13" s="14" t="s">
        <v>262</v>
      </c>
      <c r="Y13" s="14" t="s">
        <v>174</v>
      </c>
      <c r="Z13" s="15" t="s">
        <v>59</v>
      </c>
      <c r="AA13" s="16" t="s">
        <v>60</v>
      </c>
      <c r="AB13" s="15" t="s">
        <v>92</v>
      </c>
      <c r="AC13" s="15" t="s">
        <v>62</v>
      </c>
      <c r="AD13" s="14"/>
      <c r="AE13" s="14">
        <v>2021</v>
      </c>
      <c r="AF13" s="14">
        <v>2020</v>
      </c>
      <c r="AG13" s="15" t="s">
        <v>63</v>
      </c>
      <c r="AH13" s="17" t="s">
        <v>70</v>
      </c>
      <c r="AI13" s="14">
        <v>4</v>
      </c>
      <c r="AJ13" s="14" t="s">
        <v>317</v>
      </c>
      <c r="AK13" s="32" t="s">
        <v>168</v>
      </c>
      <c r="AL13" s="14"/>
      <c r="AM13" s="16" t="s">
        <v>319</v>
      </c>
      <c r="AN13" s="16" t="s">
        <v>331</v>
      </c>
      <c r="AO13" s="70">
        <v>65</v>
      </c>
      <c r="AP13" s="70" t="s">
        <v>418</v>
      </c>
      <c r="AQ13" s="71" t="s">
        <v>419</v>
      </c>
      <c r="AR13" s="71" t="s">
        <v>395</v>
      </c>
      <c r="AS13" s="19" t="str">
        <f t="shared" si="7"/>
        <v>N/A</v>
      </c>
      <c r="AT13" s="22" t="s">
        <v>360</v>
      </c>
      <c r="AU13" s="52" t="s">
        <v>466</v>
      </c>
      <c r="AV13" s="52" t="s">
        <v>360</v>
      </c>
      <c r="AW13" s="20" t="str">
        <f>K13</f>
        <v>N/A</v>
      </c>
      <c r="AX13" s="80" t="s">
        <v>91</v>
      </c>
      <c r="AY13" s="81" t="s">
        <v>466</v>
      </c>
      <c r="AZ13" s="81" t="s">
        <v>130</v>
      </c>
      <c r="BA13" s="19">
        <f t="shared" si="8"/>
        <v>65</v>
      </c>
      <c r="BB13" s="19">
        <v>76.5</v>
      </c>
      <c r="BC13" s="62" t="s">
        <v>555</v>
      </c>
      <c r="BD13" s="62" t="s">
        <v>556</v>
      </c>
    </row>
    <row r="14" spans="1:56" ht="176.25" customHeight="1" x14ac:dyDescent="0.25">
      <c r="A14" s="2"/>
      <c r="B14" s="8">
        <v>4</v>
      </c>
      <c r="C14" s="14" t="s">
        <v>332</v>
      </c>
      <c r="D14" s="10"/>
      <c r="E14" s="56">
        <v>4</v>
      </c>
      <c r="F14" s="56">
        <v>4</v>
      </c>
      <c r="G14" s="75">
        <f t="shared" si="0"/>
        <v>1</v>
      </c>
      <c r="H14" s="11">
        <v>4</v>
      </c>
      <c r="I14" s="11">
        <v>2</v>
      </c>
      <c r="J14" s="75">
        <f t="shared" ref="J14" si="12">IF(ISERROR(I14/H14),"",(I14/H14))</f>
        <v>0.5</v>
      </c>
      <c r="K14" s="11">
        <v>4</v>
      </c>
      <c r="L14" s="11">
        <v>2</v>
      </c>
      <c r="M14" s="75">
        <f t="shared" si="11"/>
        <v>0.5</v>
      </c>
      <c r="N14" s="11">
        <v>4</v>
      </c>
      <c r="O14" s="11">
        <v>4</v>
      </c>
      <c r="P14" s="75">
        <f t="shared" si="3"/>
        <v>1</v>
      </c>
      <c r="Q14" s="11">
        <f t="shared" si="4"/>
        <v>16</v>
      </c>
      <c r="R14" s="11">
        <f t="shared" si="4"/>
        <v>12</v>
      </c>
      <c r="S14" s="26">
        <f t="shared" si="9"/>
        <v>0.75</v>
      </c>
      <c r="T14" s="26">
        <f t="shared" si="6"/>
        <v>0</v>
      </c>
      <c r="U14" s="14" t="s">
        <v>333</v>
      </c>
      <c r="V14" s="14" t="s">
        <v>334</v>
      </c>
      <c r="W14" s="15" t="s">
        <v>58</v>
      </c>
      <c r="X14" s="14" t="s">
        <v>335</v>
      </c>
      <c r="Y14" s="14" t="s">
        <v>336</v>
      </c>
      <c r="Z14" s="15" t="s">
        <v>59</v>
      </c>
      <c r="AA14" s="16" t="s">
        <v>60</v>
      </c>
      <c r="AB14" s="15" t="s">
        <v>61</v>
      </c>
      <c r="AC14" s="15" t="s">
        <v>62</v>
      </c>
      <c r="AD14" s="14"/>
      <c r="AE14" s="14">
        <v>2021</v>
      </c>
      <c r="AF14" s="14">
        <v>2020</v>
      </c>
      <c r="AG14" s="15" t="s">
        <v>63</v>
      </c>
      <c r="AH14" s="17" t="s">
        <v>70</v>
      </c>
      <c r="AI14" s="14">
        <v>4</v>
      </c>
      <c r="AJ14" s="14" t="s">
        <v>317</v>
      </c>
      <c r="AK14" s="32" t="s">
        <v>337</v>
      </c>
      <c r="AL14" s="14"/>
      <c r="AM14" s="16" t="s">
        <v>319</v>
      </c>
      <c r="AN14" s="16" t="s">
        <v>338</v>
      </c>
      <c r="AO14" s="70">
        <v>4</v>
      </c>
      <c r="AP14" s="70">
        <v>4</v>
      </c>
      <c r="AQ14" s="71" t="s">
        <v>420</v>
      </c>
      <c r="AR14" s="71" t="s">
        <v>421</v>
      </c>
      <c r="AS14" s="19">
        <f t="shared" si="7"/>
        <v>4</v>
      </c>
      <c r="AT14" s="19">
        <v>2</v>
      </c>
      <c r="AU14" s="52" t="s">
        <v>467</v>
      </c>
      <c r="AV14" s="52" t="s">
        <v>421</v>
      </c>
      <c r="AW14" s="20">
        <f t="shared" si="10"/>
        <v>4</v>
      </c>
      <c r="AX14" s="80">
        <v>2</v>
      </c>
      <c r="AY14" s="81" t="s">
        <v>501</v>
      </c>
      <c r="AZ14" s="81" t="s">
        <v>421</v>
      </c>
      <c r="BA14" s="19">
        <f t="shared" si="8"/>
        <v>4</v>
      </c>
      <c r="BB14" s="19">
        <v>4</v>
      </c>
      <c r="BC14" s="62" t="s">
        <v>557</v>
      </c>
      <c r="BD14" s="62" t="s">
        <v>421</v>
      </c>
    </row>
    <row r="15" spans="1:56" ht="150.75" customHeight="1" x14ac:dyDescent="0.25">
      <c r="A15" s="2"/>
      <c r="B15" s="8">
        <v>5</v>
      </c>
      <c r="C15" s="14" t="s">
        <v>339</v>
      </c>
      <c r="D15" s="10"/>
      <c r="E15" s="56">
        <v>1</v>
      </c>
      <c r="F15" s="56">
        <v>1</v>
      </c>
      <c r="G15" s="75">
        <f t="shared" si="0"/>
        <v>1</v>
      </c>
      <c r="H15" s="11">
        <v>1</v>
      </c>
      <c r="I15" s="11">
        <v>1</v>
      </c>
      <c r="J15" s="75">
        <f t="shared" ref="J15:J17" si="13">IF(ISERROR(I15/H15),"",(I15/H15))</f>
        <v>1</v>
      </c>
      <c r="K15" s="11">
        <v>1</v>
      </c>
      <c r="L15" s="11">
        <v>1</v>
      </c>
      <c r="M15" s="75">
        <f t="shared" si="11"/>
        <v>1</v>
      </c>
      <c r="N15" s="11">
        <v>1</v>
      </c>
      <c r="O15" s="11">
        <v>1</v>
      </c>
      <c r="P15" s="75">
        <f t="shared" si="3"/>
        <v>1</v>
      </c>
      <c r="Q15" s="11">
        <f t="shared" si="4"/>
        <v>4</v>
      </c>
      <c r="R15" s="11">
        <f t="shared" si="4"/>
        <v>4</v>
      </c>
      <c r="S15" s="26">
        <f t="shared" si="9"/>
        <v>1</v>
      </c>
      <c r="T15" s="26">
        <f t="shared" si="6"/>
        <v>0</v>
      </c>
      <c r="U15" s="14" t="s">
        <v>340</v>
      </c>
      <c r="V15" s="14" t="s">
        <v>341</v>
      </c>
      <c r="W15" s="15" t="s">
        <v>58</v>
      </c>
      <c r="X15" s="14" t="s">
        <v>342</v>
      </c>
      <c r="Y15" s="14" t="s">
        <v>343</v>
      </c>
      <c r="Z15" s="15" t="s">
        <v>59</v>
      </c>
      <c r="AA15" s="16" t="s">
        <v>60</v>
      </c>
      <c r="AB15" s="15" t="s">
        <v>61</v>
      </c>
      <c r="AC15" s="15" t="s">
        <v>62</v>
      </c>
      <c r="AD15" s="14"/>
      <c r="AE15" s="14">
        <v>2021</v>
      </c>
      <c r="AF15" s="14">
        <v>2020</v>
      </c>
      <c r="AG15" s="15" t="s">
        <v>63</v>
      </c>
      <c r="AH15" s="17" t="s">
        <v>70</v>
      </c>
      <c r="AI15" s="14">
        <v>4</v>
      </c>
      <c r="AJ15" s="14" t="s">
        <v>317</v>
      </c>
      <c r="AK15" s="32" t="s">
        <v>318</v>
      </c>
      <c r="AL15" s="14"/>
      <c r="AM15" s="16" t="s">
        <v>319</v>
      </c>
      <c r="AN15" s="33" t="s">
        <v>344</v>
      </c>
      <c r="AO15" s="70">
        <v>1</v>
      </c>
      <c r="AP15" s="70">
        <v>1</v>
      </c>
      <c r="AQ15" s="71" t="s">
        <v>422</v>
      </c>
      <c r="AR15" s="71" t="s">
        <v>423</v>
      </c>
      <c r="AS15" s="19">
        <f t="shared" si="7"/>
        <v>1</v>
      </c>
      <c r="AT15" s="22">
        <v>1</v>
      </c>
      <c r="AU15" s="52" t="s">
        <v>422</v>
      </c>
      <c r="AV15" s="52" t="s">
        <v>468</v>
      </c>
      <c r="AW15" s="20">
        <f t="shared" si="10"/>
        <v>1</v>
      </c>
      <c r="AX15" s="80">
        <v>1</v>
      </c>
      <c r="AY15" s="81" t="s">
        <v>422</v>
      </c>
      <c r="AZ15" s="81" t="s">
        <v>423</v>
      </c>
      <c r="BA15" s="19">
        <f t="shared" si="8"/>
        <v>1</v>
      </c>
      <c r="BB15" s="19">
        <v>1</v>
      </c>
      <c r="BC15" s="62" t="s">
        <v>422</v>
      </c>
      <c r="BD15" s="62" t="s">
        <v>423</v>
      </c>
    </row>
    <row r="16" spans="1:56" ht="147" customHeight="1" x14ac:dyDescent="0.25">
      <c r="A16" s="2"/>
      <c r="B16" s="8">
        <v>6</v>
      </c>
      <c r="C16" s="14" t="s">
        <v>345</v>
      </c>
      <c r="D16" s="10"/>
      <c r="E16" s="56">
        <v>47</v>
      </c>
      <c r="F16" s="56">
        <v>47</v>
      </c>
      <c r="G16" s="75">
        <f t="shared" si="0"/>
        <v>1</v>
      </c>
      <c r="H16" s="11">
        <v>47</v>
      </c>
      <c r="I16" s="11">
        <v>47</v>
      </c>
      <c r="J16" s="75">
        <f t="shared" si="13"/>
        <v>1</v>
      </c>
      <c r="K16" s="11">
        <v>47</v>
      </c>
      <c r="L16" s="11">
        <v>47</v>
      </c>
      <c r="M16" s="75">
        <f t="shared" si="11"/>
        <v>1</v>
      </c>
      <c r="N16" s="11">
        <v>47</v>
      </c>
      <c r="O16" s="11">
        <v>47</v>
      </c>
      <c r="P16" s="75">
        <f t="shared" si="3"/>
        <v>1</v>
      </c>
      <c r="Q16" s="11">
        <f t="shared" si="4"/>
        <v>188</v>
      </c>
      <c r="R16" s="11">
        <f t="shared" si="4"/>
        <v>188</v>
      </c>
      <c r="S16" s="26">
        <f t="shared" si="9"/>
        <v>1</v>
      </c>
      <c r="T16" s="26">
        <f t="shared" si="6"/>
        <v>0</v>
      </c>
      <c r="U16" s="14" t="s">
        <v>502</v>
      </c>
      <c r="V16" s="14" t="s">
        <v>346</v>
      </c>
      <c r="W16" s="15" t="s">
        <v>58</v>
      </c>
      <c r="X16" s="41" t="s">
        <v>347</v>
      </c>
      <c r="Y16" s="41" t="s">
        <v>348</v>
      </c>
      <c r="Z16" s="15" t="s">
        <v>59</v>
      </c>
      <c r="AA16" s="16" t="s">
        <v>60</v>
      </c>
      <c r="AB16" s="15" t="s">
        <v>61</v>
      </c>
      <c r="AC16" s="15" t="s">
        <v>62</v>
      </c>
      <c r="AD16" s="14"/>
      <c r="AE16" s="14">
        <v>2021</v>
      </c>
      <c r="AF16" s="14">
        <v>2020</v>
      </c>
      <c r="AG16" s="15" t="s">
        <v>63</v>
      </c>
      <c r="AH16" s="17" t="s">
        <v>70</v>
      </c>
      <c r="AI16" s="14">
        <v>4</v>
      </c>
      <c r="AJ16" s="14" t="s">
        <v>317</v>
      </c>
      <c r="AK16" s="32" t="s">
        <v>349</v>
      </c>
      <c r="AL16" s="14"/>
      <c r="AM16" s="16" t="s">
        <v>319</v>
      </c>
      <c r="AN16" s="33" t="s">
        <v>350</v>
      </c>
      <c r="AO16" s="70">
        <v>47</v>
      </c>
      <c r="AP16" s="70">
        <v>47</v>
      </c>
      <c r="AQ16" s="71" t="s">
        <v>424</v>
      </c>
      <c r="AR16" s="71" t="s">
        <v>425</v>
      </c>
      <c r="AS16" s="19">
        <f t="shared" si="7"/>
        <v>47</v>
      </c>
      <c r="AT16" s="19">
        <v>47</v>
      </c>
      <c r="AU16" s="52" t="s">
        <v>424</v>
      </c>
      <c r="AV16" s="52" t="s">
        <v>425</v>
      </c>
      <c r="AW16" s="20">
        <f t="shared" si="10"/>
        <v>47</v>
      </c>
      <c r="AX16" s="80">
        <v>47</v>
      </c>
      <c r="AY16" s="81" t="s">
        <v>424</v>
      </c>
      <c r="AZ16" s="81" t="s">
        <v>425</v>
      </c>
      <c r="BA16" s="19">
        <f t="shared" si="8"/>
        <v>47</v>
      </c>
      <c r="BB16" s="19">
        <v>47</v>
      </c>
      <c r="BC16" s="62" t="s">
        <v>424</v>
      </c>
      <c r="BD16" s="62" t="s">
        <v>425</v>
      </c>
    </row>
    <row r="17" spans="1:56" ht="146.25" customHeight="1" x14ac:dyDescent="0.25">
      <c r="A17" s="2"/>
      <c r="B17" s="8">
        <v>7</v>
      </c>
      <c r="C17" s="14" t="s">
        <v>351</v>
      </c>
      <c r="D17" s="10"/>
      <c r="E17" s="56">
        <v>47</v>
      </c>
      <c r="F17" s="56">
        <v>47</v>
      </c>
      <c r="G17" s="75">
        <f t="shared" si="0"/>
        <v>1</v>
      </c>
      <c r="H17" s="11">
        <v>47</v>
      </c>
      <c r="I17" s="11">
        <v>47</v>
      </c>
      <c r="J17" s="75">
        <f t="shared" si="13"/>
        <v>1</v>
      </c>
      <c r="K17" s="11">
        <v>47</v>
      </c>
      <c r="L17" s="11">
        <v>47</v>
      </c>
      <c r="M17" s="75">
        <f t="shared" si="11"/>
        <v>1</v>
      </c>
      <c r="N17" s="11">
        <v>47</v>
      </c>
      <c r="O17" s="11">
        <v>47</v>
      </c>
      <c r="P17" s="75">
        <f t="shared" si="3"/>
        <v>1</v>
      </c>
      <c r="Q17" s="11">
        <f t="shared" si="4"/>
        <v>188</v>
      </c>
      <c r="R17" s="11">
        <f t="shared" si="4"/>
        <v>188</v>
      </c>
      <c r="S17" s="26">
        <f t="shared" si="9"/>
        <v>1</v>
      </c>
      <c r="T17" s="26">
        <f t="shared" si="6"/>
        <v>0</v>
      </c>
      <c r="U17" s="14" t="s">
        <v>352</v>
      </c>
      <c r="V17" s="14" t="s">
        <v>353</v>
      </c>
      <c r="W17" s="15" t="s">
        <v>58</v>
      </c>
      <c r="X17" s="41" t="s">
        <v>354</v>
      </c>
      <c r="Y17" s="41" t="s">
        <v>355</v>
      </c>
      <c r="Z17" s="15" t="s">
        <v>59</v>
      </c>
      <c r="AA17" s="16" t="s">
        <v>60</v>
      </c>
      <c r="AB17" s="15" t="s">
        <v>61</v>
      </c>
      <c r="AC17" s="15" t="s">
        <v>62</v>
      </c>
      <c r="AD17" s="14"/>
      <c r="AE17" s="14">
        <v>2021</v>
      </c>
      <c r="AF17" s="14">
        <v>2020</v>
      </c>
      <c r="AG17" s="15" t="s">
        <v>63</v>
      </c>
      <c r="AH17" s="17" t="s">
        <v>70</v>
      </c>
      <c r="AI17" s="14">
        <v>4</v>
      </c>
      <c r="AJ17" s="14" t="s">
        <v>317</v>
      </c>
      <c r="AK17" s="32" t="s">
        <v>349</v>
      </c>
      <c r="AL17" s="14"/>
      <c r="AM17" s="16" t="s">
        <v>319</v>
      </c>
      <c r="AN17" s="33" t="s">
        <v>350</v>
      </c>
      <c r="AO17" s="70">
        <v>47</v>
      </c>
      <c r="AP17" s="70">
        <v>47</v>
      </c>
      <c r="AQ17" s="71" t="s">
        <v>426</v>
      </c>
      <c r="AR17" s="71" t="s">
        <v>425</v>
      </c>
      <c r="AS17" s="19">
        <f t="shared" si="7"/>
        <v>47</v>
      </c>
      <c r="AT17" s="22">
        <v>47</v>
      </c>
      <c r="AU17" s="52" t="s">
        <v>426</v>
      </c>
      <c r="AV17" s="52" t="s">
        <v>425</v>
      </c>
      <c r="AW17" s="20">
        <f t="shared" si="10"/>
        <v>47</v>
      </c>
      <c r="AX17" s="80">
        <v>47</v>
      </c>
      <c r="AY17" s="81" t="s">
        <v>426</v>
      </c>
      <c r="AZ17" s="81" t="s">
        <v>425</v>
      </c>
      <c r="BA17" s="19">
        <f t="shared" si="8"/>
        <v>47</v>
      </c>
      <c r="BB17" s="19">
        <v>47</v>
      </c>
      <c r="BC17" s="62" t="s">
        <v>426</v>
      </c>
      <c r="BD17" s="62" t="s">
        <v>425</v>
      </c>
    </row>
    <row r="18" spans="1:56" ht="24" customHeight="1" x14ac:dyDescent="0.25">
      <c r="C18" s="87" t="s">
        <v>532</v>
      </c>
      <c r="G18" s="86">
        <v>0.99</v>
      </c>
      <c r="J18" s="86">
        <v>0.91</v>
      </c>
      <c r="M18" s="86">
        <v>0.83</v>
      </c>
      <c r="P18" s="86">
        <v>1</v>
      </c>
      <c r="S18" s="86">
        <f>SUM(G18,J18,M18,P18)/4</f>
        <v>0.9325</v>
      </c>
    </row>
  </sheetData>
  <mergeCells count="81">
    <mergeCell ref="BA9:BA10"/>
    <mergeCell ref="BB9:BB10"/>
    <mergeCell ref="BC9:BC10"/>
    <mergeCell ref="BD9:BD10"/>
    <mergeCell ref="AU9:AU10"/>
    <mergeCell ref="AV9:AV10"/>
    <mergeCell ref="AW9:AW10"/>
    <mergeCell ref="AX9:AX10"/>
    <mergeCell ref="AY9:AY10"/>
    <mergeCell ref="AZ9:AZ10"/>
    <mergeCell ref="AO9:AO10"/>
    <mergeCell ref="AP9:AP10"/>
    <mergeCell ref="AQ9:AQ10"/>
    <mergeCell ref="AR9:AR10"/>
    <mergeCell ref="AS9:AS10"/>
    <mergeCell ref="AT9:AT10"/>
    <mergeCell ref="R9:R10"/>
    <mergeCell ref="S9:S10"/>
    <mergeCell ref="T9:T10"/>
    <mergeCell ref="AD9:AD10"/>
    <mergeCell ref="AE9:AE10"/>
    <mergeCell ref="AF9:AF10"/>
    <mergeCell ref="AH9:AH10"/>
    <mergeCell ref="AI9:AI10"/>
    <mergeCell ref="AJ9:AJ10"/>
    <mergeCell ref="AK9:AK10"/>
    <mergeCell ref="Z8:Z10"/>
    <mergeCell ref="AA8:AA10"/>
    <mergeCell ref="AB8:AB10"/>
    <mergeCell ref="AC8:AC10"/>
    <mergeCell ref="AD8:AF8"/>
    <mergeCell ref="AW8:AZ8"/>
    <mergeCell ref="BA8:BD8"/>
    <mergeCell ref="E9:E10"/>
    <mergeCell ref="F9:F10"/>
    <mergeCell ref="G9:G10"/>
    <mergeCell ref="H9:H10"/>
    <mergeCell ref="I9:I10"/>
    <mergeCell ref="J9:J10"/>
    <mergeCell ref="K9:K10"/>
    <mergeCell ref="L9:L10"/>
    <mergeCell ref="AH8:AJ8"/>
    <mergeCell ref="AL8:AL10"/>
    <mergeCell ref="AM8:AM10"/>
    <mergeCell ref="AN8:AN10"/>
    <mergeCell ref="AO8:AR8"/>
    <mergeCell ref="AS8:AV8"/>
    <mergeCell ref="AG8:AG10"/>
    <mergeCell ref="N8:P8"/>
    <mergeCell ref="Q8:S8"/>
    <mergeCell ref="U8:U10"/>
    <mergeCell ref="V8:V10"/>
    <mergeCell ref="W8:W10"/>
    <mergeCell ref="X8:Y8"/>
    <mergeCell ref="N9:N10"/>
    <mergeCell ref="O9:O10"/>
    <mergeCell ref="P9:P10"/>
    <mergeCell ref="Q9:Q10"/>
    <mergeCell ref="K8:M8"/>
    <mergeCell ref="M9:M10"/>
    <mergeCell ref="B4:C4"/>
    <mergeCell ref="D4:V4"/>
    <mergeCell ref="BA4:BD4"/>
    <mergeCell ref="B6:AN6"/>
    <mergeCell ref="AO6:BD6"/>
    <mergeCell ref="B7:D7"/>
    <mergeCell ref="E7:T7"/>
    <mergeCell ref="U7:AN7"/>
    <mergeCell ref="AO7:BD7"/>
    <mergeCell ref="B8:B10"/>
    <mergeCell ref="C8:C10"/>
    <mergeCell ref="D8:D10"/>
    <mergeCell ref="E8:G8"/>
    <mergeCell ref="H8:J8"/>
    <mergeCell ref="B1:C3"/>
    <mergeCell ref="D1:AZ1"/>
    <mergeCell ref="BA1:BD1"/>
    <mergeCell ref="D2:AZ2"/>
    <mergeCell ref="BA2:BD2"/>
    <mergeCell ref="D3:AZ3"/>
    <mergeCell ref="BA3:BD3"/>
  </mergeCells>
  <conditionalFormatting sqref="S12:S17">
    <cfRule type="cellIs" dxfId="26" priority="97" stopIfTrue="1" operator="between">
      <formula>0.9</formula>
      <formula>1</formula>
    </cfRule>
    <cfRule type="cellIs" dxfId="25" priority="98" stopIfTrue="1" operator="between">
      <formula>0.7</formula>
      <formula>0.8999</formula>
    </cfRule>
    <cfRule type="cellIs" dxfId="24" priority="99" stopIfTrue="1" operator="between">
      <formula>0</formula>
      <formula>0.699</formula>
    </cfRule>
  </conditionalFormatting>
  <conditionalFormatting sqref="J11 M11:M13 G11:G17 P11:P17">
    <cfRule type="cellIs" dxfId="23" priority="100" stopIfTrue="1" operator="between">
      <formula>0.9</formula>
      <formula>1.05</formula>
    </cfRule>
    <cfRule type="cellIs" dxfId="22" priority="101" stopIfTrue="1" operator="between">
      <formula>0.7</formula>
      <formula>0.8999</formula>
    </cfRule>
    <cfRule type="cellIs" dxfId="21" priority="102" stopIfTrue="1" operator="between">
      <formula>0</formula>
      <formula>0.699</formula>
    </cfRule>
    <cfRule type="cellIs" dxfId="20" priority="103" stopIfTrue="1" operator="greaterThan">
      <formula>1.05</formula>
    </cfRule>
  </conditionalFormatting>
  <conditionalFormatting sqref="S11">
    <cfRule type="cellIs" dxfId="19" priority="17" stopIfTrue="1" operator="between">
      <formula>0.9</formula>
      <formula>1.05</formula>
    </cfRule>
    <cfRule type="cellIs" dxfId="18" priority="18" stopIfTrue="1" operator="between">
      <formula>0.7</formula>
      <formula>0.8999</formula>
    </cfRule>
    <cfRule type="cellIs" dxfId="17" priority="19" stopIfTrue="1" operator="between">
      <formula>0</formula>
      <formula>0.699</formula>
    </cfRule>
    <cfRule type="cellIs" dxfId="16" priority="20" stopIfTrue="1" operator="greaterThan">
      <formula>1.05</formula>
    </cfRule>
  </conditionalFormatting>
  <conditionalFormatting sqref="J15:J17">
    <cfRule type="cellIs" dxfId="15" priority="13" stopIfTrue="1" operator="between">
      <formula>0.9</formula>
      <formula>1.05</formula>
    </cfRule>
    <cfRule type="cellIs" dxfId="14" priority="14" stopIfTrue="1" operator="between">
      <formula>0.7</formula>
      <formula>0.8999</formula>
    </cfRule>
    <cfRule type="cellIs" dxfId="13" priority="15" stopIfTrue="1" operator="between">
      <formula>0</formula>
      <formula>0.699</formula>
    </cfRule>
    <cfRule type="cellIs" dxfId="12" priority="16" stopIfTrue="1" operator="greaterThan">
      <formula>1.05</formula>
    </cfRule>
  </conditionalFormatting>
  <conditionalFormatting sqref="M15:M17">
    <cfRule type="cellIs" dxfId="11" priority="9" stopIfTrue="1" operator="between">
      <formula>0.9</formula>
      <formula>1.05</formula>
    </cfRule>
    <cfRule type="cellIs" dxfId="10" priority="10" stopIfTrue="1" operator="between">
      <formula>0.7</formula>
      <formula>0.8999</formula>
    </cfRule>
    <cfRule type="cellIs" dxfId="9" priority="11" stopIfTrue="1" operator="between">
      <formula>0</formula>
      <formula>0.699</formula>
    </cfRule>
    <cfRule type="cellIs" dxfId="8" priority="12" stopIfTrue="1" operator="greaterThan">
      <formula>1.05</formula>
    </cfRule>
  </conditionalFormatting>
  <conditionalFormatting sqref="J14">
    <cfRule type="cellIs" dxfId="7" priority="5" stopIfTrue="1" operator="between">
      <formula>0.9</formula>
      <formula>1.05</formula>
    </cfRule>
    <cfRule type="cellIs" dxfId="6" priority="6" stopIfTrue="1" operator="between">
      <formula>0.7</formula>
      <formula>0.8999</formula>
    </cfRule>
    <cfRule type="cellIs" dxfId="5" priority="7" stopIfTrue="1" operator="between">
      <formula>0</formula>
      <formula>0.699</formula>
    </cfRule>
    <cfRule type="cellIs" dxfId="4" priority="8" stopIfTrue="1" operator="greaterThan">
      <formula>1.05</formula>
    </cfRule>
  </conditionalFormatting>
  <conditionalFormatting sqref="M14">
    <cfRule type="cellIs" dxfId="3" priority="1" stopIfTrue="1" operator="between">
      <formula>0.9</formula>
      <formula>1.05</formula>
    </cfRule>
    <cfRule type="cellIs" dxfId="2" priority="2" stopIfTrue="1" operator="between">
      <formula>0.7</formula>
      <formula>0.8999</formula>
    </cfRule>
    <cfRule type="cellIs" dxfId="1" priority="3" stopIfTrue="1" operator="between">
      <formula>0</formula>
      <formula>0.699</formula>
    </cfRule>
    <cfRule type="cellIs" dxfId="0" priority="4" stopIfTrue="1" operator="greaterThan">
      <formula>1.05</formula>
    </cfRule>
  </conditionalFormatting>
  <dataValidations count="3">
    <dataValidation type="list" operator="equal" allowBlank="1" showErrorMessage="1" sqref="AG11:AG17" xr:uid="{00000000-0002-0000-0E00-000000000000}">
      <formula1>"Gestión"</formula1>
      <formula2>0</formula2>
    </dataValidation>
    <dataValidation type="list" operator="equal" allowBlank="1" showErrorMessage="1" sqref="AC11:AC17" xr:uid="{00000000-0002-0000-0E00-000001000000}">
      <formula1>"Alta ,Media ,Baja"</formula1>
      <formula2>0</formula2>
    </dataValidation>
    <dataValidation type="list" operator="equal" allowBlank="1" showErrorMessage="1" sqref="AB11:AB17" xr:uid="{00000000-0002-0000-0E00-000002000000}">
      <formula1>"Diario,Semanal,Mensual,Bimestral ,Trimestral,Semestral ,Anual"</formula1>
      <formula2>0</formula2>
    </dataValidation>
  </dataValidations>
  <pageMargins left="0.7" right="0.7" top="0.75" bottom="0.75" header="0.3" footer="0.3"/>
  <pageSetup orientation="portrait" horizontalDpi="4294967295" verticalDpi="4294967295"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BD15"/>
  <sheetViews>
    <sheetView topLeftCell="C13" workbookViewId="0">
      <selection activeCell="R15" sqref="R15"/>
    </sheetView>
  </sheetViews>
  <sheetFormatPr baseColWidth="10" defaultRowHeight="15" x14ac:dyDescent="0.25"/>
  <cols>
    <col min="1" max="1" width="2.7109375" customWidth="1"/>
    <col min="2" max="2" width="8.42578125" customWidth="1"/>
    <col min="3" max="3" width="23" customWidth="1"/>
    <col min="4" max="4" width="4.7109375" customWidth="1"/>
    <col min="5" max="6" width="4" bestFit="1" customWidth="1"/>
    <col min="7" max="7" width="5.5703125" bestFit="1" customWidth="1"/>
    <col min="8" max="9" width="6.42578125" bestFit="1" customWidth="1"/>
    <col min="10" max="10" width="5.5703125" bestFit="1" customWidth="1"/>
    <col min="11" max="12" width="4" bestFit="1" customWidth="1"/>
    <col min="13" max="13" width="5.5703125" customWidth="1"/>
    <col min="14" max="15" width="5" bestFit="1" customWidth="1"/>
    <col min="16" max="16" width="5.5703125" bestFit="1" customWidth="1"/>
    <col min="17" max="18" width="6.42578125" bestFit="1" customWidth="1"/>
    <col min="19" max="19" width="5.5703125" bestFit="1" customWidth="1"/>
    <col min="20" max="20" width="7.7109375" customWidth="1"/>
    <col min="21" max="21" width="16.5703125" customWidth="1"/>
    <col min="22" max="22" width="21.85546875" customWidth="1"/>
    <col min="24" max="24" width="15.85546875" customWidth="1"/>
    <col min="25" max="25" width="16.140625" customWidth="1"/>
    <col min="26" max="26" width="5.28515625" customWidth="1"/>
    <col min="28" max="28" width="6.140625" customWidth="1"/>
    <col min="29" max="29" width="5.85546875" customWidth="1"/>
    <col min="30" max="30" width="6.28515625" customWidth="1"/>
    <col min="31" max="31" width="7.85546875" customWidth="1"/>
    <col min="32" max="32" width="6.85546875" customWidth="1"/>
    <col min="34" max="34" width="24.42578125" customWidth="1"/>
    <col min="35" max="35" width="4.85546875" customWidth="1"/>
    <col min="40" max="40" width="15.42578125" customWidth="1"/>
    <col min="41" max="41" width="8.7109375" customWidth="1"/>
    <col min="42" max="42" width="5.42578125" customWidth="1"/>
    <col min="43" max="43" width="22.28515625" customWidth="1"/>
    <col min="44" max="44" width="17.28515625" customWidth="1"/>
    <col min="45" max="45" width="7.5703125" customWidth="1"/>
    <col min="46" max="46" width="8.7109375" bestFit="1" customWidth="1"/>
    <col min="47" max="47" width="25.140625" customWidth="1"/>
    <col min="48" max="48" width="15.5703125" customWidth="1"/>
    <col min="49" max="49" width="6" customWidth="1"/>
    <col min="50" max="50" width="7.28515625" customWidth="1"/>
    <col min="51" max="51" width="31.28515625" customWidth="1"/>
    <col min="52" max="52" width="16.7109375" customWidth="1"/>
    <col min="53" max="53" width="5.28515625" customWidth="1"/>
    <col min="54" max="54" width="5" customWidth="1"/>
    <col min="55" max="55" width="24.85546875" customWidth="1"/>
    <col min="56" max="56" width="18.7109375" customWidth="1"/>
  </cols>
  <sheetData>
    <row r="1" spans="1:56" ht="15.75" x14ac:dyDescent="0.25">
      <c r="A1" s="1"/>
      <c r="B1" s="103"/>
      <c r="C1" s="103"/>
      <c r="D1" s="104" t="s">
        <v>0</v>
      </c>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5" t="s">
        <v>1</v>
      </c>
      <c r="BB1" s="105"/>
      <c r="BC1" s="105"/>
      <c r="BD1" s="105"/>
    </row>
    <row r="2" spans="1:56" ht="15.75" x14ac:dyDescent="0.25">
      <c r="A2" s="1"/>
      <c r="B2" s="103"/>
      <c r="C2" s="103"/>
      <c r="D2" s="104" t="s">
        <v>2</v>
      </c>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5" t="s">
        <v>3</v>
      </c>
      <c r="BB2" s="105"/>
      <c r="BC2" s="105"/>
      <c r="BD2" s="105"/>
    </row>
    <row r="3" spans="1:56" ht="42" customHeight="1" x14ac:dyDescent="0.25">
      <c r="A3" s="1"/>
      <c r="B3" s="103"/>
      <c r="C3" s="103"/>
      <c r="D3" s="104" t="s">
        <v>4</v>
      </c>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5" t="s">
        <v>5</v>
      </c>
      <c r="BB3" s="105"/>
      <c r="BC3" s="105"/>
      <c r="BD3" s="105"/>
    </row>
    <row r="4" spans="1:56" x14ac:dyDescent="0.25">
      <c r="A4" s="1"/>
      <c r="B4" s="109" t="s">
        <v>6</v>
      </c>
      <c r="C4" s="109"/>
      <c r="D4" s="110" t="s">
        <v>74</v>
      </c>
      <c r="E4" s="110"/>
      <c r="F4" s="110"/>
      <c r="G4" s="110"/>
      <c r="H4" s="110"/>
      <c r="I4" s="110"/>
      <c r="J4" s="110"/>
      <c r="K4" s="110"/>
      <c r="L4" s="110"/>
      <c r="M4" s="110"/>
      <c r="N4" s="110"/>
      <c r="O4" s="110"/>
      <c r="P4" s="110"/>
      <c r="Q4" s="110"/>
      <c r="R4" s="110"/>
      <c r="S4" s="110"/>
      <c r="T4" s="110"/>
      <c r="U4" s="110"/>
      <c r="V4" s="110"/>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05" t="s">
        <v>7</v>
      </c>
      <c r="BB4" s="105"/>
      <c r="BC4" s="105"/>
      <c r="BD4" s="105"/>
    </row>
    <row r="6" spans="1:56" ht="15.75" x14ac:dyDescent="0.25">
      <c r="A6" s="2"/>
      <c r="B6" s="111" t="s">
        <v>8</v>
      </c>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3" t="s">
        <v>9</v>
      </c>
      <c r="AP6" s="114"/>
      <c r="AQ6" s="114"/>
      <c r="AR6" s="114"/>
      <c r="AS6" s="114"/>
      <c r="AT6" s="114"/>
      <c r="AU6" s="114"/>
      <c r="AV6" s="114"/>
      <c r="AW6" s="114"/>
      <c r="AX6" s="114"/>
      <c r="AY6" s="114"/>
      <c r="AZ6" s="114"/>
      <c r="BA6" s="114"/>
      <c r="BB6" s="114"/>
      <c r="BC6" s="114"/>
      <c r="BD6" s="115"/>
    </row>
    <row r="7" spans="1:56" x14ac:dyDescent="0.25">
      <c r="A7" s="2"/>
      <c r="B7" s="116"/>
      <c r="C7" s="106"/>
      <c r="D7" s="106"/>
      <c r="E7" s="106" t="s">
        <v>10</v>
      </c>
      <c r="F7" s="106"/>
      <c r="G7" s="106"/>
      <c r="H7" s="106"/>
      <c r="I7" s="106"/>
      <c r="J7" s="106"/>
      <c r="K7" s="106"/>
      <c r="L7" s="106"/>
      <c r="M7" s="106"/>
      <c r="N7" s="106"/>
      <c r="O7" s="106"/>
      <c r="P7" s="106"/>
      <c r="Q7" s="106"/>
      <c r="R7" s="106"/>
      <c r="S7" s="106"/>
      <c r="T7" s="106"/>
      <c r="U7" s="106" t="s">
        <v>11</v>
      </c>
      <c r="V7" s="106"/>
      <c r="W7" s="106"/>
      <c r="X7" s="106"/>
      <c r="Y7" s="106"/>
      <c r="Z7" s="106"/>
      <c r="AA7" s="106"/>
      <c r="AB7" s="106"/>
      <c r="AC7" s="106"/>
      <c r="AD7" s="106"/>
      <c r="AE7" s="106"/>
      <c r="AF7" s="106"/>
      <c r="AG7" s="106"/>
      <c r="AH7" s="106"/>
      <c r="AI7" s="106"/>
      <c r="AJ7" s="106"/>
      <c r="AK7" s="106"/>
      <c r="AL7" s="106"/>
      <c r="AM7" s="106"/>
      <c r="AN7" s="106"/>
      <c r="AO7" s="117"/>
      <c r="AP7" s="117"/>
      <c r="AQ7" s="117"/>
      <c r="AR7" s="117"/>
      <c r="AS7" s="117"/>
      <c r="AT7" s="117"/>
      <c r="AU7" s="117"/>
      <c r="AV7" s="117"/>
      <c r="AW7" s="117"/>
      <c r="AX7" s="117"/>
      <c r="AY7" s="117"/>
      <c r="AZ7" s="117"/>
      <c r="BA7" s="117"/>
      <c r="BB7" s="117"/>
      <c r="BC7" s="117"/>
      <c r="BD7" s="118"/>
    </row>
    <row r="8" spans="1:56" ht="36.75" x14ac:dyDescent="0.25">
      <c r="A8" s="3"/>
      <c r="B8" s="119" t="s">
        <v>12</v>
      </c>
      <c r="C8" s="107" t="s">
        <v>13</v>
      </c>
      <c r="D8" s="107" t="s">
        <v>14</v>
      </c>
      <c r="E8" s="106" t="s">
        <v>15</v>
      </c>
      <c r="F8" s="106"/>
      <c r="G8" s="106"/>
      <c r="H8" s="106" t="s">
        <v>16</v>
      </c>
      <c r="I8" s="106"/>
      <c r="J8" s="106"/>
      <c r="K8" s="106" t="s">
        <v>17</v>
      </c>
      <c r="L8" s="106"/>
      <c r="M8" s="106"/>
      <c r="N8" s="106" t="s">
        <v>18</v>
      </c>
      <c r="O8" s="106"/>
      <c r="P8" s="106"/>
      <c r="Q8" s="106" t="s">
        <v>19</v>
      </c>
      <c r="R8" s="106"/>
      <c r="S8" s="106"/>
      <c r="T8" s="4" t="s">
        <v>20</v>
      </c>
      <c r="U8" s="107" t="s">
        <v>21</v>
      </c>
      <c r="V8" s="107" t="s">
        <v>22</v>
      </c>
      <c r="W8" s="107" t="s">
        <v>23</v>
      </c>
      <c r="X8" s="106" t="s">
        <v>24</v>
      </c>
      <c r="Y8" s="106"/>
      <c r="Z8" s="124" t="s">
        <v>25</v>
      </c>
      <c r="AA8" s="124" t="s">
        <v>26</v>
      </c>
      <c r="AB8" s="124" t="s">
        <v>27</v>
      </c>
      <c r="AC8" s="124" t="s">
        <v>28</v>
      </c>
      <c r="AD8" s="106" t="s">
        <v>29</v>
      </c>
      <c r="AE8" s="106"/>
      <c r="AF8" s="106"/>
      <c r="AG8" s="107" t="s">
        <v>30</v>
      </c>
      <c r="AH8" s="106" t="s">
        <v>31</v>
      </c>
      <c r="AI8" s="106"/>
      <c r="AJ8" s="106"/>
      <c r="AK8" s="28" t="s">
        <v>32</v>
      </c>
      <c r="AL8" s="107" t="s">
        <v>33</v>
      </c>
      <c r="AM8" s="107" t="s">
        <v>34</v>
      </c>
      <c r="AN8" s="107" t="s">
        <v>35</v>
      </c>
      <c r="AO8" s="121" t="s">
        <v>36</v>
      </c>
      <c r="AP8" s="121" t="s">
        <v>36</v>
      </c>
      <c r="AQ8" s="121" t="s">
        <v>36</v>
      </c>
      <c r="AR8" s="121" t="s">
        <v>36</v>
      </c>
      <c r="AS8" s="121" t="s">
        <v>37</v>
      </c>
      <c r="AT8" s="121" t="s">
        <v>36</v>
      </c>
      <c r="AU8" s="121" t="s">
        <v>36</v>
      </c>
      <c r="AV8" s="121" t="s">
        <v>36</v>
      </c>
      <c r="AW8" s="121" t="s">
        <v>38</v>
      </c>
      <c r="AX8" s="121" t="s">
        <v>38</v>
      </c>
      <c r="AY8" s="121" t="s">
        <v>38</v>
      </c>
      <c r="AZ8" s="121" t="s">
        <v>38</v>
      </c>
      <c r="BA8" s="121" t="s">
        <v>39</v>
      </c>
      <c r="BB8" s="121" t="s">
        <v>38</v>
      </c>
      <c r="BC8" s="121" t="s">
        <v>38</v>
      </c>
      <c r="BD8" s="122" t="s">
        <v>38</v>
      </c>
    </row>
    <row r="9" spans="1:56" ht="50.25" customHeight="1" x14ac:dyDescent="0.25">
      <c r="A9" s="3"/>
      <c r="B9" s="119"/>
      <c r="C9" s="107"/>
      <c r="D9" s="107"/>
      <c r="E9" s="107" t="s">
        <v>40</v>
      </c>
      <c r="F9" s="107" t="s">
        <v>41</v>
      </c>
      <c r="G9" s="107" t="s">
        <v>42</v>
      </c>
      <c r="H9" s="107" t="s">
        <v>40</v>
      </c>
      <c r="I9" s="107" t="s">
        <v>41</v>
      </c>
      <c r="J9" s="107" t="s">
        <v>42</v>
      </c>
      <c r="K9" s="107" t="s">
        <v>40</v>
      </c>
      <c r="L9" s="107" t="s">
        <v>41</v>
      </c>
      <c r="M9" s="107" t="s">
        <v>42</v>
      </c>
      <c r="N9" s="107" t="s">
        <v>40</v>
      </c>
      <c r="O9" s="107" t="s">
        <v>41</v>
      </c>
      <c r="P9" s="107" t="s">
        <v>42</v>
      </c>
      <c r="Q9" s="107" t="s">
        <v>40</v>
      </c>
      <c r="R9" s="107" t="s">
        <v>41</v>
      </c>
      <c r="S9" s="107" t="s">
        <v>42</v>
      </c>
      <c r="T9" s="107">
        <f>SUM(T11:T14)</f>
        <v>0</v>
      </c>
      <c r="U9" s="107"/>
      <c r="V9" s="107"/>
      <c r="W9" s="107"/>
      <c r="X9" s="34" t="s">
        <v>57</v>
      </c>
      <c r="Y9" s="34" t="s">
        <v>359</v>
      </c>
      <c r="Z9" s="124"/>
      <c r="AA9" s="124"/>
      <c r="AB9" s="124"/>
      <c r="AC9" s="124"/>
      <c r="AD9" s="107" t="s">
        <v>45</v>
      </c>
      <c r="AE9" s="107" t="s">
        <v>46</v>
      </c>
      <c r="AF9" s="107" t="s">
        <v>47</v>
      </c>
      <c r="AG9" s="107"/>
      <c r="AH9" s="107" t="s">
        <v>48</v>
      </c>
      <c r="AI9" s="107" t="s">
        <v>49</v>
      </c>
      <c r="AJ9" s="107" t="s">
        <v>50</v>
      </c>
      <c r="AK9" s="107" t="s">
        <v>51</v>
      </c>
      <c r="AL9" s="107"/>
      <c r="AM9" s="107"/>
      <c r="AN9" s="107"/>
      <c r="AO9" s="123" t="s">
        <v>52</v>
      </c>
      <c r="AP9" s="123" t="s">
        <v>53</v>
      </c>
      <c r="AQ9" s="123" t="s">
        <v>54</v>
      </c>
      <c r="AR9" s="123" t="s">
        <v>55</v>
      </c>
      <c r="AS9" s="123" t="s">
        <v>52</v>
      </c>
      <c r="AT9" s="123" t="s">
        <v>53</v>
      </c>
      <c r="AU9" s="123" t="s">
        <v>54</v>
      </c>
      <c r="AV9" s="123" t="s">
        <v>55</v>
      </c>
      <c r="AW9" s="123" t="s">
        <v>52</v>
      </c>
      <c r="AX9" s="123" t="s">
        <v>53</v>
      </c>
      <c r="AY9" s="123" t="s">
        <v>54</v>
      </c>
      <c r="AZ9" s="123" t="s">
        <v>55</v>
      </c>
      <c r="BA9" s="123" t="s">
        <v>52</v>
      </c>
      <c r="BB9" s="123" t="s">
        <v>53</v>
      </c>
      <c r="BC9" s="123" t="s">
        <v>54</v>
      </c>
      <c r="BD9" s="127" t="s">
        <v>56</v>
      </c>
    </row>
    <row r="10" spans="1:56" ht="0.75" customHeight="1" x14ac:dyDescent="0.25">
      <c r="A10" s="3"/>
      <c r="B10" s="120"/>
      <c r="C10" s="108"/>
      <c r="D10" s="108"/>
      <c r="E10" s="108"/>
      <c r="F10" s="108"/>
      <c r="G10" s="108"/>
      <c r="H10" s="108"/>
      <c r="I10" s="108"/>
      <c r="J10" s="108"/>
      <c r="K10" s="108"/>
      <c r="L10" s="108"/>
      <c r="M10" s="108"/>
      <c r="N10" s="108"/>
      <c r="O10" s="108"/>
      <c r="P10" s="108"/>
      <c r="Q10" s="108"/>
      <c r="R10" s="108"/>
      <c r="S10" s="108"/>
      <c r="T10" s="108"/>
      <c r="U10" s="108"/>
      <c r="V10" s="108"/>
      <c r="W10" s="108"/>
      <c r="X10" s="7" t="s">
        <v>57</v>
      </c>
      <c r="Y10" s="7" t="s">
        <v>44</v>
      </c>
      <c r="Z10" s="108"/>
      <c r="AA10" s="108"/>
      <c r="AB10" s="108"/>
      <c r="AC10" s="108"/>
      <c r="AD10" s="108"/>
      <c r="AE10" s="108"/>
      <c r="AF10" s="108"/>
      <c r="AG10" s="108"/>
      <c r="AH10" s="108"/>
      <c r="AI10" s="108"/>
      <c r="AJ10" s="108"/>
      <c r="AK10" s="107"/>
      <c r="AL10" s="108"/>
      <c r="AM10" s="108"/>
      <c r="AN10" s="108"/>
      <c r="AO10" s="108"/>
      <c r="AP10" s="108"/>
      <c r="AQ10" s="108"/>
      <c r="AR10" s="108"/>
      <c r="AS10" s="108"/>
      <c r="AT10" s="108"/>
      <c r="AU10" s="108"/>
      <c r="AV10" s="108"/>
      <c r="AW10" s="108"/>
      <c r="AX10" s="108"/>
      <c r="AY10" s="108"/>
      <c r="AZ10" s="108"/>
      <c r="BA10" s="108"/>
      <c r="BB10" s="108"/>
      <c r="BC10" s="108"/>
      <c r="BD10" s="128"/>
    </row>
    <row r="11" spans="1:56" ht="192" customHeight="1" x14ac:dyDescent="0.25">
      <c r="A11" s="2"/>
      <c r="B11" s="8">
        <v>1</v>
      </c>
      <c r="C11" s="14" t="s">
        <v>210</v>
      </c>
      <c r="D11" s="10"/>
      <c r="E11" s="56">
        <v>221</v>
      </c>
      <c r="F11" s="56">
        <v>221</v>
      </c>
      <c r="G11" s="26">
        <f t="shared" ref="G11" si="0">IF((IF(ISERROR(F11/E11),0,(F11/E11)))&gt;1,1,(IF(ISERROR(F11/E11),0,(F11/E11))))</f>
        <v>1</v>
      </c>
      <c r="H11" s="66">
        <v>2250</v>
      </c>
      <c r="I11" s="66">
        <v>2250</v>
      </c>
      <c r="J11" s="43">
        <f t="shared" ref="J11:J14" si="1">IF(ISERROR(I11/H11),"",(I11/H11))</f>
        <v>1</v>
      </c>
      <c r="K11" s="11">
        <v>40</v>
      </c>
      <c r="L11" s="11">
        <v>40</v>
      </c>
      <c r="M11" s="75">
        <f t="shared" ref="M11" si="2">IF(ISERROR(L11/K11),"",(L11/K11))</f>
        <v>1</v>
      </c>
      <c r="N11" s="11">
        <v>2210</v>
      </c>
      <c r="O11" s="11">
        <v>2210</v>
      </c>
      <c r="P11" s="75">
        <f t="shared" ref="P11:P14" si="3">IF(ISERROR(O11/N11),"",(O11/N11))</f>
        <v>1</v>
      </c>
      <c r="Q11" s="65">
        <f t="shared" ref="Q11:Q14" si="4">SUM(E11,H11,K11,N11)</f>
        <v>4721</v>
      </c>
      <c r="R11" s="65">
        <f>SUM(F11,I11,L11,O11)</f>
        <v>4721</v>
      </c>
      <c r="S11" s="26">
        <f t="shared" ref="S11:S14" si="5">IF((IF(ISERROR(R11/Q11),0,(R11/Q11)))&gt;1,1,(IF(ISERROR(R11/Q11),0,(R11/Q11))))</f>
        <v>1</v>
      </c>
      <c r="T11" s="26">
        <f t="shared" ref="T11:T14" si="6">S11*D11</f>
        <v>0</v>
      </c>
      <c r="U11" s="14" t="s">
        <v>211</v>
      </c>
      <c r="V11" s="14" t="s">
        <v>212</v>
      </c>
      <c r="W11" s="15" t="s">
        <v>58</v>
      </c>
      <c r="X11" s="14" t="s">
        <v>213</v>
      </c>
      <c r="Y11" s="14" t="s">
        <v>214</v>
      </c>
      <c r="Z11" s="15" t="s">
        <v>59</v>
      </c>
      <c r="AA11" s="16" t="s">
        <v>60</v>
      </c>
      <c r="AB11" s="15" t="s">
        <v>61</v>
      </c>
      <c r="AC11" s="15" t="s">
        <v>62</v>
      </c>
      <c r="AD11" s="14"/>
      <c r="AE11" s="14">
        <v>2021</v>
      </c>
      <c r="AF11" s="14">
        <v>2020</v>
      </c>
      <c r="AG11" s="15" t="s">
        <v>63</v>
      </c>
      <c r="AH11" s="17" t="s">
        <v>70</v>
      </c>
      <c r="AI11" s="14">
        <v>5</v>
      </c>
      <c r="AJ11" s="14" t="s">
        <v>215</v>
      </c>
      <c r="AK11" s="29"/>
      <c r="AL11" s="14"/>
      <c r="AM11" s="16" t="s">
        <v>216</v>
      </c>
      <c r="AN11" s="16" t="s">
        <v>217</v>
      </c>
      <c r="AO11" s="54">
        <v>221</v>
      </c>
      <c r="AP11" s="54">
        <v>221</v>
      </c>
      <c r="AQ11" s="51" t="s">
        <v>396</v>
      </c>
      <c r="AR11" s="51" t="s">
        <v>397</v>
      </c>
      <c r="AS11" s="59">
        <v>2250</v>
      </c>
      <c r="AT11" s="59">
        <v>2250</v>
      </c>
      <c r="AU11" s="62" t="s">
        <v>475</v>
      </c>
      <c r="AV11" s="62" t="s">
        <v>397</v>
      </c>
      <c r="AW11" s="20">
        <f t="shared" ref="AW11:AW14" si="7">K11</f>
        <v>40</v>
      </c>
      <c r="AX11" s="20">
        <v>40</v>
      </c>
      <c r="AY11" s="81" t="s">
        <v>503</v>
      </c>
      <c r="AZ11" s="81" t="s">
        <v>397</v>
      </c>
      <c r="BA11" s="19">
        <f t="shared" ref="BA11:BA13" si="8">N11</f>
        <v>2210</v>
      </c>
      <c r="BB11" s="72">
        <v>2210</v>
      </c>
      <c r="BC11" s="62" t="s">
        <v>548</v>
      </c>
      <c r="BD11" s="62" t="s">
        <v>549</v>
      </c>
    </row>
    <row r="12" spans="1:56" ht="198.75" customHeight="1" x14ac:dyDescent="0.25">
      <c r="A12" s="2"/>
      <c r="B12" s="8">
        <v>2</v>
      </c>
      <c r="C12" s="14" t="s">
        <v>218</v>
      </c>
      <c r="D12" s="10"/>
      <c r="E12" s="53">
        <v>149</v>
      </c>
      <c r="F12" s="53">
        <v>141</v>
      </c>
      <c r="G12" s="43">
        <f t="shared" ref="G12:G13" si="9">IF(ISERROR(F12/E12),"",(F12/E12))</f>
        <v>0.94630872483221473</v>
      </c>
      <c r="H12" s="19">
        <v>149</v>
      </c>
      <c r="I12" s="55">
        <v>145</v>
      </c>
      <c r="J12" s="43">
        <f t="shared" si="1"/>
        <v>0.97315436241610742</v>
      </c>
      <c r="K12" s="19">
        <v>142</v>
      </c>
      <c r="L12" s="77">
        <v>123</v>
      </c>
      <c r="M12" s="10">
        <f t="shared" ref="M12:M14" si="10">IF(ISERROR(L12/K12),"",(L12/K12))</f>
        <v>0.86619718309859151</v>
      </c>
      <c r="N12" s="19">
        <v>142</v>
      </c>
      <c r="O12" s="77">
        <v>132</v>
      </c>
      <c r="P12" s="75">
        <f t="shared" si="3"/>
        <v>0.92957746478873238</v>
      </c>
      <c r="Q12" s="19">
        <f t="shared" si="4"/>
        <v>582</v>
      </c>
      <c r="R12" s="65">
        <f t="shared" ref="R12:R14" si="11">SUM(F12,I12,L12,O12)</f>
        <v>541</v>
      </c>
      <c r="S12" s="26">
        <f t="shared" si="5"/>
        <v>0.92955326460481102</v>
      </c>
      <c r="T12" s="26">
        <f t="shared" si="6"/>
        <v>0</v>
      </c>
      <c r="U12" s="14" t="s">
        <v>219</v>
      </c>
      <c r="V12" s="14" t="s">
        <v>220</v>
      </c>
      <c r="W12" s="15" t="s">
        <v>58</v>
      </c>
      <c r="X12" s="14" t="s">
        <v>221</v>
      </c>
      <c r="Y12" s="14" t="s">
        <v>222</v>
      </c>
      <c r="Z12" s="15" t="s">
        <v>59</v>
      </c>
      <c r="AA12" s="16" t="s">
        <v>60</v>
      </c>
      <c r="AB12" s="15" t="s">
        <v>114</v>
      </c>
      <c r="AC12" s="15" t="s">
        <v>62</v>
      </c>
      <c r="AD12" s="14"/>
      <c r="AE12" s="14">
        <v>2021</v>
      </c>
      <c r="AF12" s="14">
        <v>2020</v>
      </c>
      <c r="AG12" s="15" t="s">
        <v>63</v>
      </c>
      <c r="AH12" s="17" t="s">
        <v>70</v>
      </c>
      <c r="AI12" s="14">
        <v>5</v>
      </c>
      <c r="AJ12" s="14" t="s">
        <v>215</v>
      </c>
      <c r="AK12" s="29"/>
      <c r="AL12" s="14"/>
      <c r="AM12" s="16" t="s">
        <v>216</v>
      </c>
      <c r="AN12" s="16" t="s">
        <v>217</v>
      </c>
      <c r="AO12" s="54">
        <v>149</v>
      </c>
      <c r="AP12" s="54">
        <v>141</v>
      </c>
      <c r="AQ12" s="51" t="s">
        <v>414</v>
      </c>
      <c r="AR12" s="51" t="s">
        <v>415</v>
      </c>
      <c r="AS12" s="59">
        <v>149</v>
      </c>
      <c r="AT12" s="59">
        <v>145</v>
      </c>
      <c r="AU12" s="59" t="s">
        <v>473</v>
      </c>
      <c r="AV12" s="59" t="s">
        <v>474</v>
      </c>
      <c r="AW12" s="20">
        <f t="shared" si="7"/>
        <v>142</v>
      </c>
      <c r="AX12" s="20">
        <v>123</v>
      </c>
      <c r="AY12" s="81" t="s">
        <v>504</v>
      </c>
      <c r="AZ12" s="81" t="s">
        <v>474</v>
      </c>
      <c r="BA12" s="19">
        <f t="shared" si="8"/>
        <v>142</v>
      </c>
      <c r="BB12" s="63">
        <v>132</v>
      </c>
      <c r="BC12" s="62" t="s">
        <v>550</v>
      </c>
      <c r="BD12" s="62" t="s">
        <v>474</v>
      </c>
    </row>
    <row r="13" spans="1:56" ht="165.75" customHeight="1" x14ac:dyDescent="0.25">
      <c r="A13" s="2"/>
      <c r="B13" s="8">
        <v>3</v>
      </c>
      <c r="C13" s="36" t="s">
        <v>223</v>
      </c>
      <c r="D13" s="10"/>
      <c r="E13" s="11">
        <v>98</v>
      </c>
      <c r="F13" s="11">
        <v>95</v>
      </c>
      <c r="G13" s="43">
        <f t="shared" si="9"/>
        <v>0.96938775510204078</v>
      </c>
      <c r="H13" s="11">
        <v>85</v>
      </c>
      <c r="I13" s="11">
        <v>75</v>
      </c>
      <c r="J13" s="43">
        <f t="shared" si="1"/>
        <v>0.88235294117647056</v>
      </c>
      <c r="K13" s="11">
        <v>98</v>
      </c>
      <c r="L13" s="11">
        <v>85</v>
      </c>
      <c r="M13" s="75">
        <f t="shared" si="10"/>
        <v>0.86734693877551017</v>
      </c>
      <c r="N13" s="11">
        <v>98</v>
      </c>
      <c r="O13" s="11">
        <v>90</v>
      </c>
      <c r="P13" s="75">
        <f t="shared" si="3"/>
        <v>0.91836734693877553</v>
      </c>
      <c r="Q13" s="11">
        <f t="shared" si="4"/>
        <v>379</v>
      </c>
      <c r="R13" s="65">
        <f t="shared" si="11"/>
        <v>345</v>
      </c>
      <c r="S13" s="26">
        <f t="shared" si="5"/>
        <v>0.91029023746701843</v>
      </c>
      <c r="T13" s="26">
        <f t="shared" si="6"/>
        <v>0</v>
      </c>
      <c r="U13" s="14" t="s">
        <v>224</v>
      </c>
      <c r="V13" s="14" t="s">
        <v>225</v>
      </c>
      <c r="W13" s="15" t="s">
        <v>58</v>
      </c>
      <c r="X13" s="14" t="s">
        <v>226</v>
      </c>
      <c r="Y13" s="14" t="s">
        <v>227</v>
      </c>
      <c r="Z13" s="15" t="s">
        <v>59</v>
      </c>
      <c r="AA13" s="16" t="s">
        <v>60</v>
      </c>
      <c r="AB13" s="15" t="s">
        <v>114</v>
      </c>
      <c r="AC13" s="15" t="s">
        <v>62</v>
      </c>
      <c r="AD13" s="14"/>
      <c r="AE13" s="14">
        <v>2021</v>
      </c>
      <c r="AF13" s="14">
        <v>2020</v>
      </c>
      <c r="AG13" s="15" t="s">
        <v>63</v>
      </c>
      <c r="AH13" s="17" t="s">
        <v>70</v>
      </c>
      <c r="AI13" s="14">
        <v>5</v>
      </c>
      <c r="AJ13" s="14" t="s">
        <v>228</v>
      </c>
      <c r="AK13" s="29"/>
      <c r="AL13" s="14"/>
      <c r="AM13" s="16" t="s">
        <v>229</v>
      </c>
      <c r="AN13" s="16" t="s">
        <v>217</v>
      </c>
      <c r="AO13" s="60">
        <v>98</v>
      </c>
      <c r="AP13" s="60">
        <v>95</v>
      </c>
      <c r="AQ13" s="60" t="s">
        <v>427</v>
      </c>
      <c r="AR13" s="60" t="s">
        <v>428</v>
      </c>
      <c r="AS13" s="19">
        <f t="shared" ref="AS13:AS14" si="12">H13</f>
        <v>85</v>
      </c>
      <c r="AT13" s="19">
        <v>75</v>
      </c>
      <c r="AU13" s="17" t="s">
        <v>471</v>
      </c>
      <c r="AV13" s="52" t="s">
        <v>472</v>
      </c>
      <c r="AW13" s="20">
        <f t="shared" si="7"/>
        <v>98</v>
      </c>
      <c r="AX13" s="20">
        <v>85</v>
      </c>
      <c r="AY13" s="80" t="s">
        <v>505</v>
      </c>
      <c r="AZ13" s="80" t="s">
        <v>428</v>
      </c>
      <c r="BA13" s="19">
        <f t="shared" si="8"/>
        <v>98</v>
      </c>
      <c r="BB13" s="19">
        <v>90</v>
      </c>
      <c r="BC13" s="90" t="s">
        <v>551</v>
      </c>
      <c r="BD13" s="90" t="s">
        <v>428</v>
      </c>
    </row>
    <row r="14" spans="1:56" ht="183" customHeight="1" x14ac:dyDescent="0.25">
      <c r="A14" s="2"/>
      <c r="B14" s="8">
        <v>4</v>
      </c>
      <c r="C14" s="37" t="s">
        <v>230</v>
      </c>
      <c r="D14" s="10"/>
      <c r="E14" s="11">
        <v>1</v>
      </c>
      <c r="F14" s="11">
        <v>1</v>
      </c>
      <c r="G14" s="26">
        <f t="shared" ref="G14" si="13">IF((IF(ISERROR(F14/E14),0,(F14/E14)))&gt;1,1,(IF(ISERROR(F14/E14),0,(F14/E14))))</f>
        <v>1</v>
      </c>
      <c r="H14" s="11">
        <v>1</v>
      </c>
      <c r="I14" s="11">
        <v>1</v>
      </c>
      <c r="J14" s="43">
        <f t="shared" si="1"/>
        <v>1</v>
      </c>
      <c r="K14" s="11">
        <v>4</v>
      </c>
      <c r="L14" s="11">
        <v>4</v>
      </c>
      <c r="M14" s="75">
        <f t="shared" si="10"/>
        <v>1</v>
      </c>
      <c r="N14" s="11">
        <v>4</v>
      </c>
      <c r="O14" s="11">
        <v>4</v>
      </c>
      <c r="P14" s="75">
        <f t="shared" si="3"/>
        <v>1</v>
      </c>
      <c r="Q14" s="11">
        <f t="shared" si="4"/>
        <v>10</v>
      </c>
      <c r="R14" s="65">
        <f t="shared" si="11"/>
        <v>10</v>
      </c>
      <c r="S14" s="26">
        <f t="shared" si="5"/>
        <v>1</v>
      </c>
      <c r="T14" s="26">
        <f t="shared" si="6"/>
        <v>0</v>
      </c>
      <c r="U14" s="14" t="s">
        <v>231</v>
      </c>
      <c r="V14" s="14" t="s">
        <v>232</v>
      </c>
      <c r="W14" s="15" t="s">
        <v>58</v>
      </c>
      <c r="X14" s="14" t="s">
        <v>233</v>
      </c>
      <c r="Y14" s="14" t="s">
        <v>234</v>
      </c>
      <c r="Z14" s="15" t="s">
        <v>59</v>
      </c>
      <c r="AA14" s="16" t="s">
        <v>60</v>
      </c>
      <c r="AB14" s="15" t="s">
        <v>114</v>
      </c>
      <c r="AC14" s="15" t="s">
        <v>62</v>
      </c>
      <c r="AD14" s="14"/>
      <c r="AE14" s="14">
        <v>2021</v>
      </c>
      <c r="AF14" s="14">
        <v>2020</v>
      </c>
      <c r="AG14" s="15" t="s">
        <v>63</v>
      </c>
      <c r="AH14" s="17" t="s">
        <v>70</v>
      </c>
      <c r="AI14" s="14">
        <v>5</v>
      </c>
      <c r="AJ14" s="14" t="s">
        <v>235</v>
      </c>
      <c r="AK14" s="29"/>
      <c r="AL14" s="14"/>
      <c r="AM14" s="16" t="s">
        <v>229</v>
      </c>
      <c r="AN14" s="16" t="s">
        <v>236</v>
      </c>
      <c r="AO14" s="60">
        <v>1</v>
      </c>
      <c r="AP14" s="60">
        <v>1</v>
      </c>
      <c r="AQ14" s="57" t="s">
        <v>398</v>
      </c>
      <c r="AR14" s="57" t="s">
        <v>399</v>
      </c>
      <c r="AS14" s="19">
        <f t="shared" si="12"/>
        <v>1</v>
      </c>
      <c r="AT14" s="22">
        <v>1</v>
      </c>
      <c r="AU14" s="17" t="s">
        <v>470</v>
      </c>
      <c r="AV14" s="52" t="s">
        <v>399</v>
      </c>
      <c r="AW14" s="20">
        <f t="shared" si="7"/>
        <v>4</v>
      </c>
      <c r="AX14" s="20">
        <v>4</v>
      </c>
      <c r="AY14" s="81" t="s">
        <v>506</v>
      </c>
      <c r="AZ14" s="81" t="s">
        <v>507</v>
      </c>
      <c r="BA14" s="19">
        <v>4</v>
      </c>
      <c r="BB14" s="19">
        <v>4</v>
      </c>
      <c r="BC14" s="91" t="s">
        <v>552</v>
      </c>
      <c r="BD14" s="91" t="s">
        <v>507</v>
      </c>
    </row>
    <row r="15" spans="1:56" ht="24.75" customHeight="1" x14ac:dyDescent="0.25">
      <c r="C15" s="87" t="s">
        <v>532</v>
      </c>
      <c r="G15" s="86">
        <v>0.98</v>
      </c>
      <c r="J15" s="86">
        <v>0.96</v>
      </c>
      <c r="M15" s="86">
        <v>0.94</v>
      </c>
      <c r="P15" s="86">
        <f>SUM(P11:P14)/4</f>
        <v>0.96198620293187698</v>
      </c>
      <c r="S15" s="86">
        <f>SUM(G15,J15,M15,P15)/4</f>
        <v>0.96049655073296925</v>
      </c>
    </row>
  </sheetData>
  <mergeCells count="81">
    <mergeCell ref="B1:C3"/>
    <mergeCell ref="D1:AZ1"/>
    <mergeCell ref="BA1:BD1"/>
    <mergeCell ref="D2:AZ2"/>
    <mergeCell ref="BA2:BD2"/>
    <mergeCell ref="D3:AZ3"/>
    <mergeCell ref="BA3:BD3"/>
    <mergeCell ref="K8:M8"/>
    <mergeCell ref="M9:M10"/>
    <mergeCell ref="B4:C4"/>
    <mergeCell ref="D4:V4"/>
    <mergeCell ref="BA4:BD4"/>
    <mergeCell ref="B6:AN6"/>
    <mergeCell ref="AO6:BD6"/>
    <mergeCell ref="B7:D7"/>
    <mergeCell ref="E7:T7"/>
    <mergeCell ref="U7:AN7"/>
    <mergeCell ref="AO7:BD7"/>
    <mergeCell ref="B8:B10"/>
    <mergeCell ref="C8:C10"/>
    <mergeCell ref="D8:D10"/>
    <mergeCell ref="E8:G8"/>
    <mergeCell ref="H8:J8"/>
    <mergeCell ref="AG8:AG10"/>
    <mergeCell ref="N8:P8"/>
    <mergeCell ref="Q8:S8"/>
    <mergeCell ref="U8:U10"/>
    <mergeCell ref="V8:V10"/>
    <mergeCell ref="W8:W10"/>
    <mergeCell ref="X8:Y8"/>
    <mergeCell ref="N9:N10"/>
    <mergeCell ref="O9:O10"/>
    <mergeCell ref="P9:P10"/>
    <mergeCell ref="Q9:Q10"/>
    <mergeCell ref="AW8:AZ8"/>
    <mergeCell ref="BA8:BD8"/>
    <mergeCell ref="E9:E10"/>
    <mergeCell ref="F9:F10"/>
    <mergeCell ref="G9:G10"/>
    <mergeCell ref="H9:H10"/>
    <mergeCell ref="I9:I10"/>
    <mergeCell ref="J9:J10"/>
    <mergeCell ref="K9:K10"/>
    <mergeCell ref="L9:L10"/>
    <mergeCell ref="AH8:AJ8"/>
    <mergeCell ref="AL8:AL10"/>
    <mergeCell ref="AM8:AM10"/>
    <mergeCell ref="AN8:AN10"/>
    <mergeCell ref="AO8:AR8"/>
    <mergeCell ref="AS8:AV8"/>
    <mergeCell ref="AT9:AT10"/>
    <mergeCell ref="R9:R10"/>
    <mergeCell ref="S9:S10"/>
    <mergeCell ref="T9:T10"/>
    <mergeCell ref="AD9:AD10"/>
    <mergeCell ref="AE9:AE10"/>
    <mergeCell ref="AF9:AF10"/>
    <mergeCell ref="AH9:AH10"/>
    <mergeCell ref="AI9:AI10"/>
    <mergeCell ref="AJ9:AJ10"/>
    <mergeCell ref="AK9:AK10"/>
    <mergeCell ref="Z8:Z10"/>
    <mergeCell ref="AA8:AA10"/>
    <mergeCell ref="AB8:AB10"/>
    <mergeCell ref="AC8:AC10"/>
    <mergeCell ref="AD8:AF8"/>
    <mergeCell ref="AO9:AO10"/>
    <mergeCell ref="AP9:AP10"/>
    <mergeCell ref="AQ9:AQ10"/>
    <mergeCell ref="AR9:AR10"/>
    <mergeCell ref="AS9:AS10"/>
    <mergeCell ref="BA9:BA10"/>
    <mergeCell ref="BB9:BB10"/>
    <mergeCell ref="BC9:BC10"/>
    <mergeCell ref="BD9:BD10"/>
    <mergeCell ref="AU9:AU10"/>
    <mergeCell ref="AV9:AV10"/>
    <mergeCell ref="AW9:AW10"/>
    <mergeCell ref="AX9:AX10"/>
    <mergeCell ref="AY9:AY10"/>
    <mergeCell ref="AZ9:AZ10"/>
  </mergeCells>
  <conditionalFormatting sqref="S11:S14">
    <cfRule type="cellIs" dxfId="402" priority="59" stopIfTrue="1" operator="between">
      <formula>0.9</formula>
      <formula>1</formula>
    </cfRule>
    <cfRule type="cellIs" dxfId="401" priority="60" stopIfTrue="1" operator="between">
      <formula>0.7</formula>
      <formula>0.8999</formula>
    </cfRule>
    <cfRule type="cellIs" dxfId="400" priority="61" stopIfTrue="1" operator="between">
      <formula>0</formula>
      <formula>0.699</formula>
    </cfRule>
  </conditionalFormatting>
  <conditionalFormatting sqref="M12:M14">
    <cfRule type="cellIs" dxfId="399" priority="70" stopIfTrue="1" operator="between">
      <formula>0.9</formula>
      <formula>1.05</formula>
    </cfRule>
    <cfRule type="cellIs" dxfId="398" priority="71" stopIfTrue="1" operator="between">
      <formula>0.7</formula>
      <formula>0.8999</formula>
    </cfRule>
    <cfRule type="cellIs" dxfId="397" priority="72" stopIfTrue="1" operator="between">
      <formula>0</formula>
      <formula>0.699</formula>
    </cfRule>
    <cfRule type="cellIs" dxfId="396" priority="73" stopIfTrue="1" operator="greaterThan">
      <formula>1.05</formula>
    </cfRule>
  </conditionalFormatting>
  <conditionalFormatting sqref="S11:S14">
    <cfRule type="cellIs" dxfId="395" priority="78" stopIfTrue="1" operator="between">
      <formula>0.9</formula>
      <formula>1</formula>
    </cfRule>
    <cfRule type="cellIs" dxfId="394" priority="79" stopIfTrue="1" operator="between">
      <formula>0.7</formula>
      <formula>0.8999</formula>
    </cfRule>
    <cfRule type="cellIs" dxfId="393" priority="80" stopIfTrue="1" operator="between">
      <formula>0</formula>
      <formula>0.699</formula>
    </cfRule>
  </conditionalFormatting>
  <conditionalFormatting sqref="M12:M14">
    <cfRule type="cellIs" dxfId="392" priority="89" stopIfTrue="1" operator="between">
      <formula>0.9</formula>
      <formula>1.05</formula>
    </cfRule>
    <cfRule type="cellIs" dxfId="391" priority="90" stopIfTrue="1" operator="between">
      <formula>0.7</formula>
      <formula>0.8999</formula>
    </cfRule>
    <cfRule type="cellIs" dxfId="390" priority="91" stopIfTrue="1" operator="between">
      <formula>0</formula>
      <formula>0.699</formula>
    </cfRule>
    <cfRule type="cellIs" dxfId="389" priority="92" stopIfTrue="1" operator="greaterThan">
      <formula>1.05</formula>
    </cfRule>
  </conditionalFormatting>
  <conditionalFormatting sqref="G11">
    <cfRule type="cellIs" dxfId="388" priority="39" stopIfTrue="1" operator="between">
      <formula>0.9</formula>
      <formula>1</formula>
    </cfRule>
    <cfRule type="cellIs" dxfId="387" priority="40" stopIfTrue="1" operator="between">
      <formula>0.7</formula>
      <formula>0.8999</formula>
    </cfRule>
    <cfRule type="cellIs" dxfId="386" priority="41" stopIfTrue="1" operator="between">
      <formula>0</formula>
      <formula>0.699</formula>
    </cfRule>
  </conditionalFormatting>
  <conditionalFormatting sqref="G11">
    <cfRule type="cellIs" dxfId="385" priority="42" stopIfTrue="1" operator="between">
      <formula>0.9</formula>
      <formula>1</formula>
    </cfRule>
    <cfRule type="cellIs" dxfId="384" priority="43" stopIfTrue="1" operator="between">
      <formula>0.7</formula>
      <formula>0.8999</formula>
    </cfRule>
    <cfRule type="cellIs" dxfId="383" priority="44" stopIfTrue="1" operator="between">
      <formula>0</formula>
      <formula>0.699</formula>
    </cfRule>
  </conditionalFormatting>
  <conditionalFormatting sqref="G14">
    <cfRule type="cellIs" dxfId="382" priority="33" stopIfTrue="1" operator="between">
      <formula>0.9</formula>
      <formula>1</formula>
    </cfRule>
    <cfRule type="cellIs" dxfId="381" priority="34" stopIfTrue="1" operator="between">
      <formula>0.7</formula>
      <formula>0.8999</formula>
    </cfRule>
    <cfRule type="cellIs" dxfId="380" priority="35" stopIfTrue="1" operator="between">
      <formula>0</formula>
      <formula>0.699</formula>
    </cfRule>
  </conditionalFormatting>
  <conditionalFormatting sqref="G14">
    <cfRule type="cellIs" dxfId="379" priority="36" stopIfTrue="1" operator="between">
      <formula>0.9</formula>
      <formula>1</formula>
    </cfRule>
    <cfRule type="cellIs" dxfId="378" priority="37" stopIfTrue="1" operator="between">
      <formula>0.7</formula>
      <formula>0.8999</formula>
    </cfRule>
    <cfRule type="cellIs" dxfId="377" priority="38" stopIfTrue="1" operator="between">
      <formula>0</formula>
      <formula>0.699</formula>
    </cfRule>
  </conditionalFormatting>
  <conditionalFormatting sqref="G12:G13">
    <cfRule type="cellIs" dxfId="376" priority="25" stopIfTrue="1" operator="between">
      <formula>0.9</formula>
      <formula>1.05</formula>
    </cfRule>
    <cfRule type="cellIs" dxfId="375" priority="26" stopIfTrue="1" operator="between">
      <formula>0.7</formula>
      <formula>0.8999</formula>
    </cfRule>
    <cfRule type="cellIs" dxfId="374" priority="27" stopIfTrue="1" operator="between">
      <formula>0</formula>
      <formula>0.699</formula>
    </cfRule>
    <cfRule type="cellIs" dxfId="373" priority="28" stopIfTrue="1" operator="greaterThan">
      <formula>1.05</formula>
    </cfRule>
  </conditionalFormatting>
  <conditionalFormatting sqref="G12:G13">
    <cfRule type="cellIs" dxfId="372" priority="29" stopIfTrue="1" operator="between">
      <formula>0.9</formula>
      <formula>1.05</formula>
    </cfRule>
    <cfRule type="cellIs" dxfId="371" priority="30" stopIfTrue="1" operator="between">
      <formula>0.7</formula>
      <formula>0.8999</formula>
    </cfRule>
    <cfRule type="cellIs" dxfId="370" priority="31" stopIfTrue="1" operator="between">
      <formula>0</formula>
      <formula>0.699</formula>
    </cfRule>
    <cfRule type="cellIs" dxfId="369" priority="32" stopIfTrue="1" operator="greaterThan">
      <formula>1.05</formula>
    </cfRule>
  </conditionalFormatting>
  <conditionalFormatting sqref="J11:J14">
    <cfRule type="cellIs" dxfId="368" priority="17" stopIfTrue="1" operator="between">
      <formula>0.9</formula>
      <formula>1.05</formula>
    </cfRule>
    <cfRule type="cellIs" dxfId="367" priority="18" stopIfTrue="1" operator="between">
      <formula>0.7</formula>
      <formula>0.8999</formula>
    </cfRule>
    <cfRule type="cellIs" dxfId="366" priority="19" stopIfTrue="1" operator="between">
      <formula>0</formula>
      <formula>0.699</formula>
    </cfRule>
    <cfRule type="cellIs" dxfId="365" priority="20" stopIfTrue="1" operator="greaterThan">
      <formula>1.05</formula>
    </cfRule>
  </conditionalFormatting>
  <conditionalFormatting sqref="J11:J14">
    <cfRule type="cellIs" dxfId="364" priority="21" stopIfTrue="1" operator="between">
      <formula>0.9</formula>
      <formula>1.05</formula>
    </cfRule>
    <cfRule type="cellIs" dxfId="363" priority="22" stopIfTrue="1" operator="between">
      <formula>0.7</formula>
      <formula>0.8999</formula>
    </cfRule>
    <cfRule type="cellIs" dxfId="362" priority="23" stopIfTrue="1" operator="between">
      <formula>0</formula>
      <formula>0.699</formula>
    </cfRule>
    <cfRule type="cellIs" dxfId="361" priority="24" stopIfTrue="1" operator="greaterThan">
      <formula>1.05</formula>
    </cfRule>
  </conditionalFormatting>
  <conditionalFormatting sqref="M11">
    <cfRule type="cellIs" dxfId="360" priority="9" stopIfTrue="1" operator="between">
      <formula>0.9</formula>
      <formula>1.05</formula>
    </cfRule>
    <cfRule type="cellIs" dxfId="359" priority="10" stopIfTrue="1" operator="between">
      <formula>0.7</formula>
      <formula>0.8999</formula>
    </cfRule>
    <cfRule type="cellIs" dxfId="358" priority="11" stopIfTrue="1" operator="between">
      <formula>0</formula>
      <formula>0.699</formula>
    </cfRule>
    <cfRule type="cellIs" dxfId="357" priority="12" stopIfTrue="1" operator="greaterThan">
      <formula>1.05</formula>
    </cfRule>
  </conditionalFormatting>
  <conditionalFormatting sqref="M11">
    <cfRule type="cellIs" dxfId="356" priority="13" stopIfTrue="1" operator="between">
      <formula>0.9</formula>
      <formula>1.05</formula>
    </cfRule>
    <cfRule type="cellIs" dxfId="355" priority="14" stopIfTrue="1" operator="between">
      <formula>0.7</formula>
      <formula>0.8999</formula>
    </cfRule>
    <cfRule type="cellIs" dxfId="354" priority="15" stopIfTrue="1" operator="between">
      <formula>0</formula>
      <formula>0.699</formula>
    </cfRule>
    <cfRule type="cellIs" dxfId="353" priority="16" stopIfTrue="1" operator="greaterThan">
      <formula>1.05</formula>
    </cfRule>
  </conditionalFormatting>
  <conditionalFormatting sqref="P11:P14">
    <cfRule type="cellIs" dxfId="352" priority="1" stopIfTrue="1" operator="between">
      <formula>0.9</formula>
      <formula>1.05</formula>
    </cfRule>
    <cfRule type="cellIs" dxfId="351" priority="2" stopIfTrue="1" operator="between">
      <formula>0.7</formula>
      <formula>0.8999</formula>
    </cfRule>
    <cfRule type="cellIs" dxfId="350" priority="3" stopIfTrue="1" operator="between">
      <formula>0</formula>
      <formula>0.699</formula>
    </cfRule>
    <cfRule type="cellIs" dxfId="349" priority="4" stopIfTrue="1" operator="greaterThan">
      <formula>1.05</formula>
    </cfRule>
  </conditionalFormatting>
  <conditionalFormatting sqref="P11:P14">
    <cfRule type="cellIs" dxfId="348" priority="5" stopIfTrue="1" operator="between">
      <formula>0.9</formula>
      <formula>1.05</formula>
    </cfRule>
    <cfRule type="cellIs" dxfId="347" priority="6" stopIfTrue="1" operator="between">
      <formula>0.7</formula>
      <formula>0.8999</formula>
    </cfRule>
    <cfRule type="cellIs" dxfId="346" priority="7" stopIfTrue="1" operator="between">
      <formula>0</formula>
      <formula>0.699</formula>
    </cfRule>
    <cfRule type="cellIs" dxfId="345" priority="8" stopIfTrue="1" operator="greaterThan">
      <formula>1.05</formula>
    </cfRule>
  </conditionalFormatting>
  <dataValidations count="4">
    <dataValidation type="list" operator="equal" allowBlank="1" showErrorMessage="1" sqref="AG11:AG14" xr:uid="{00000000-0002-0000-0200-000000000000}">
      <formula1>"Gestión"</formula1>
      <formula2>0</formula2>
    </dataValidation>
    <dataValidation type="list" operator="equal" allowBlank="1" showErrorMessage="1" sqref="AC11:AC14" xr:uid="{00000000-0002-0000-0200-000001000000}">
      <formula1>"Alta ,Media ,Baja"</formula1>
      <formula2>0</formula2>
    </dataValidation>
    <dataValidation type="list" operator="equal" allowBlank="1" showErrorMessage="1" sqref="AB11:AB14" xr:uid="{00000000-0002-0000-0200-000002000000}">
      <formula1>"Diario,Semanal,Mensual,Bimestral ,Trimestral,Semestral ,Anual"</formula1>
      <formula2>0</formula2>
    </dataValidation>
    <dataValidation type="list" operator="equal" allowBlank="1" showErrorMessage="1" sqref="AK12:AK14" xr:uid="{00000000-0002-0000-0200-000003000000}">
      <formula1>"Acuerdo 067/2002,Acuerdo301/2007,Acuerdo 489/2012,Balance social,Ciudad de derechos,Ciudad de sistema de información para la planeación,Código contencioso administrativo,Códigode infancia y adolescencia ley 1098 de 2006,Decreto distrital 539/2006,Decreto "</formula1>
      <formula2>0</formula2>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BD15"/>
  <sheetViews>
    <sheetView topLeftCell="D13" workbookViewId="0">
      <selection activeCell="Q15" sqref="Q15"/>
    </sheetView>
  </sheetViews>
  <sheetFormatPr baseColWidth="10" defaultRowHeight="15" x14ac:dyDescent="0.25"/>
  <cols>
    <col min="1" max="1" width="2.7109375" customWidth="1"/>
    <col min="3" max="3" width="22" customWidth="1"/>
    <col min="4" max="4" width="5.140625" customWidth="1"/>
    <col min="5" max="5" width="4.5703125" customWidth="1"/>
    <col min="6" max="6" width="4.7109375" customWidth="1"/>
    <col min="7" max="7" width="5.5703125" bestFit="1" customWidth="1"/>
    <col min="8" max="9" width="4.5703125" bestFit="1" customWidth="1"/>
    <col min="10" max="10" width="5.5703125" bestFit="1" customWidth="1"/>
    <col min="11" max="11" width="4.7109375" customWidth="1"/>
    <col min="12" max="12" width="5" customWidth="1"/>
    <col min="13" max="13" width="5.5703125" bestFit="1" customWidth="1"/>
    <col min="14" max="14" width="4.85546875" customWidth="1"/>
    <col min="15" max="15" width="4.42578125" customWidth="1"/>
    <col min="16" max="16" width="5.5703125" bestFit="1" customWidth="1"/>
    <col min="17" max="17" width="4.85546875" bestFit="1" customWidth="1"/>
    <col min="18" max="18" width="7.42578125" bestFit="1" customWidth="1"/>
    <col min="19" max="19" width="5.5703125" bestFit="1" customWidth="1"/>
    <col min="20" max="20" width="8.140625" bestFit="1" customWidth="1"/>
    <col min="21" max="21" width="14.42578125" customWidth="1"/>
    <col min="22" max="22" width="17.28515625" customWidth="1"/>
    <col min="23" max="23" width="6.42578125" customWidth="1"/>
    <col min="24" max="24" width="15.5703125" customWidth="1"/>
    <col min="25" max="25" width="14.140625" customWidth="1"/>
    <col min="26" max="26" width="5.7109375" customWidth="1"/>
    <col min="28" max="28" width="6.42578125" customWidth="1"/>
    <col min="29" max="29" width="4.7109375" customWidth="1"/>
    <col min="30" max="30" width="4.85546875" customWidth="1"/>
    <col min="31" max="31" width="7.140625" customWidth="1"/>
    <col min="32" max="32" width="7.7109375" customWidth="1"/>
    <col min="33" max="33" width="5.42578125" customWidth="1"/>
    <col min="34" max="34" width="33.140625" customWidth="1"/>
    <col min="35" max="35" width="5.140625" customWidth="1"/>
    <col min="36" max="36" width="9.85546875" customWidth="1"/>
    <col min="40" max="40" width="15.42578125" customWidth="1"/>
    <col min="41" max="41" width="7.140625" customWidth="1"/>
    <col min="42" max="42" width="7.28515625" customWidth="1"/>
    <col min="43" max="43" width="20.42578125" customWidth="1"/>
    <col min="44" max="44" width="19.28515625" customWidth="1"/>
    <col min="45" max="45" width="5.42578125" bestFit="1" customWidth="1"/>
    <col min="46" max="46" width="4.85546875" customWidth="1"/>
    <col min="47" max="47" width="24.42578125" customWidth="1"/>
    <col min="48" max="48" width="14.7109375" customWidth="1"/>
    <col min="49" max="50" width="6" customWidth="1"/>
    <col min="51" max="52" width="21.5703125" customWidth="1"/>
    <col min="53" max="53" width="4.42578125" customWidth="1"/>
    <col min="54" max="54" width="4.140625" customWidth="1"/>
    <col min="55" max="55" width="4.28515625" customWidth="1"/>
    <col min="56" max="56" width="4" customWidth="1"/>
  </cols>
  <sheetData>
    <row r="1" spans="1:56" ht="15.75" x14ac:dyDescent="0.25">
      <c r="A1" s="1"/>
      <c r="B1" s="103"/>
      <c r="C1" s="103"/>
      <c r="D1" s="104" t="s">
        <v>0</v>
      </c>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5" t="s">
        <v>1</v>
      </c>
      <c r="BB1" s="105"/>
      <c r="BC1" s="105"/>
      <c r="BD1" s="105"/>
    </row>
    <row r="2" spans="1:56" ht="15.75" x14ac:dyDescent="0.25">
      <c r="A2" s="1"/>
      <c r="B2" s="103"/>
      <c r="C2" s="103"/>
      <c r="D2" s="104" t="s">
        <v>2</v>
      </c>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5" t="s">
        <v>3</v>
      </c>
      <c r="BB2" s="105"/>
      <c r="BC2" s="105"/>
      <c r="BD2" s="105"/>
    </row>
    <row r="3" spans="1:56" ht="36" customHeight="1" x14ac:dyDescent="0.25">
      <c r="A3" s="1"/>
      <c r="B3" s="103"/>
      <c r="C3" s="103"/>
      <c r="D3" s="104" t="s">
        <v>4</v>
      </c>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5" t="s">
        <v>5</v>
      </c>
      <c r="BB3" s="105"/>
      <c r="BC3" s="105"/>
      <c r="BD3" s="105"/>
    </row>
    <row r="4" spans="1:56" x14ac:dyDescent="0.25">
      <c r="A4" s="1"/>
      <c r="B4" s="109" t="s">
        <v>6</v>
      </c>
      <c r="C4" s="109"/>
      <c r="D4" s="110" t="s">
        <v>94</v>
      </c>
      <c r="E4" s="110"/>
      <c r="F4" s="110"/>
      <c r="G4" s="110"/>
      <c r="H4" s="110"/>
      <c r="I4" s="110"/>
      <c r="J4" s="110"/>
      <c r="K4" s="110"/>
      <c r="L4" s="110"/>
      <c r="M4" s="110"/>
      <c r="N4" s="110"/>
      <c r="O4" s="110"/>
      <c r="P4" s="110"/>
      <c r="Q4" s="110"/>
      <c r="R4" s="110"/>
      <c r="S4" s="110"/>
      <c r="T4" s="110"/>
      <c r="U4" s="110"/>
      <c r="V4" s="110"/>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05" t="s">
        <v>7</v>
      </c>
      <c r="BB4" s="105"/>
      <c r="BC4" s="105"/>
      <c r="BD4" s="105"/>
    </row>
    <row r="6" spans="1:56" ht="15.75" x14ac:dyDescent="0.25">
      <c r="A6" s="2"/>
      <c r="B6" s="111" t="s">
        <v>8</v>
      </c>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3" t="s">
        <v>9</v>
      </c>
      <c r="AP6" s="114"/>
      <c r="AQ6" s="114"/>
      <c r="AR6" s="114"/>
      <c r="AS6" s="114"/>
      <c r="AT6" s="114"/>
      <c r="AU6" s="114"/>
      <c r="AV6" s="114"/>
      <c r="AW6" s="114"/>
      <c r="AX6" s="114"/>
      <c r="AY6" s="114"/>
      <c r="AZ6" s="114"/>
      <c r="BA6" s="114"/>
      <c r="BB6" s="114"/>
      <c r="BC6" s="114"/>
      <c r="BD6" s="115"/>
    </row>
    <row r="7" spans="1:56" x14ac:dyDescent="0.25">
      <c r="A7" s="2"/>
      <c r="B7" s="116"/>
      <c r="C7" s="106"/>
      <c r="D7" s="106"/>
      <c r="E7" s="106" t="s">
        <v>10</v>
      </c>
      <c r="F7" s="106"/>
      <c r="G7" s="106"/>
      <c r="H7" s="106"/>
      <c r="I7" s="106"/>
      <c r="J7" s="106"/>
      <c r="K7" s="106"/>
      <c r="L7" s="106"/>
      <c r="M7" s="106"/>
      <c r="N7" s="106"/>
      <c r="O7" s="106"/>
      <c r="P7" s="106"/>
      <c r="Q7" s="106"/>
      <c r="R7" s="106"/>
      <c r="S7" s="106"/>
      <c r="T7" s="106"/>
      <c r="U7" s="106" t="s">
        <v>11</v>
      </c>
      <c r="V7" s="106"/>
      <c r="W7" s="106"/>
      <c r="X7" s="106"/>
      <c r="Y7" s="106"/>
      <c r="Z7" s="106"/>
      <c r="AA7" s="106"/>
      <c r="AB7" s="106"/>
      <c r="AC7" s="106"/>
      <c r="AD7" s="106"/>
      <c r="AE7" s="106"/>
      <c r="AF7" s="106"/>
      <c r="AG7" s="106"/>
      <c r="AH7" s="106"/>
      <c r="AI7" s="106"/>
      <c r="AJ7" s="106"/>
      <c r="AK7" s="106"/>
      <c r="AL7" s="106"/>
      <c r="AM7" s="106"/>
      <c r="AN7" s="106"/>
      <c r="AO7" s="117"/>
      <c r="AP7" s="117"/>
      <c r="AQ7" s="117"/>
      <c r="AR7" s="117"/>
      <c r="AS7" s="117"/>
      <c r="AT7" s="117"/>
      <c r="AU7" s="117"/>
      <c r="AV7" s="117"/>
      <c r="AW7" s="117"/>
      <c r="AX7" s="117"/>
      <c r="AY7" s="117"/>
      <c r="AZ7" s="117"/>
      <c r="BA7" s="117"/>
      <c r="BB7" s="117"/>
      <c r="BC7" s="117"/>
      <c r="BD7" s="118"/>
    </row>
    <row r="8" spans="1:56" ht="36.75" x14ac:dyDescent="0.25">
      <c r="A8" s="3"/>
      <c r="B8" s="119" t="s">
        <v>12</v>
      </c>
      <c r="C8" s="107" t="s">
        <v>13</v>
      </c>
      <c r="D8" s="107" t="s">
        <v>14</v>
      </c>
      <c r="E8" s="106" t="s">
        <v>15</v>
      </c>
      <c r="F8" s="106"/>
      <c r="G8" s="106"/>
      <c r="H8" s="106" t="s">
        <v>16</v>
      </c>
      <c r="I8" s="106"/>
      <c r="J8" s="106"/>
      <c r="K8" s="106" t="s">
        <v>17</v>
      </c>
      <c r="L8" s="106"/>
      <c r="M8" s="106"/>
      <c r="N8" s="106" t="s">
        <v>18</v>
      </c>
      <c r="O8" s="106"/>
      <c r="P8" s="106"/>
      <c r="Q8" s="106" t="s">
        <v>19</v>
      </c>
      <c r="R8" s="106"/>
      <c r="S8" s="106"/>
      <c r="T8" s="4" t="s">
        <v>20</v>
      </c>
      <c r="U8" s="107" t="s">
        <v>21</v>
      </c>
      <c r="V8" s="107" t="s">
        <v>22</v>
      </c>
      <c r="W8" s="107" t="s">
        <v>23</v>
      </c>
      <c r="X8" s="106" t="s">
        <v>24</v>
      </c>
      <c r="Y8" s="106"/>
      <c r="Z8" s="124" t="s">
        <v>25</v>
      </c>
      <c r="AA8" s="124" t="s">
        <v>26</v>
      </c>
      <c r="AB8" s="124" t="s">
        <v>27</v>
      </c>
      <c r="AC8" s="124" t="s">
        <v>28</v>
      </c>
      <c r="AD8" s="106" t="s">
        <v>29</v>
      </c>
      <c r="AE8" s="106"/>
      <c r="AF8" s="106"/>
      <c r="AG8" s="107" t="s">
        <v>30</v>
      </c>
      <c r="AH8" s="106" t="s">
        <v>31</v>
      </c>
      <c r="AI8" s="106"/>
      <c r="AJ8" s="106"/>
      <c r="AK8" s="28" t="s">
        <v>32</v>
      </c>
      <c r="AL8" s="107" t="s">
        <v>33</v>
      </c>
      <c r="AM8" s="107" t="s">
        <v>34</v>
      </c>
      <c r="AN8" s="107" t="s">
        <v>35</v>
      </c>
      <c r="AO8" s="121" t="s">
        <v>36</v>
      </c>
      <c r="AP8" s="121" t="s">
        <v>36</v>
      </c>
      <c r="AQ8" s="121" t="s">
        <v>36</v>
      </c>
      <c r="AR8" s="121" t="s">
        <v>36</v>
      </c>
      <c r="AS8" s="121" t="s">
        <v>37</v>
      </c>
      <c r="AT8" s="121" t="s">
        <v>36</v>
      </c>
      <c r="AU8" s="121" t="s">
        <v>36</v>
      </c>
      <c r="AV8" s="121" t="s">
        <v>36</v>
      </c>
      <c r="AW8" s="121" t="s">
        <v>38</v>
      </c>
      <c r="AX8" s="121" t="s">
        <v>38</v>
      </c>
      <c r="AY8" s="121" t="s">
        <v>38</v>
      </c>
      <c r="AZ8" s="121" t="s">
        <v>38</v>
      </c>
      <c r="BA8" s="121" t="s">
        <v>39</v>
      </c>
      <c r="BB8" s="121" t="s">
        <v>38</v>
      </c>
      <c r="BC8" s="121" t="s">
        <v>38</v>
      </c>
      <c r="BD8" s="122" t="s">
        <v>38</v>
      </c>
    </row>
    <row r="9" spans="1:56" ht="43.5" x14ac:dyDescent="0.25">
      <c r="A9" s="3"/>
      <c r="B9" s="119"/>
      <c r="C9" s="107"/>
      <c r="D9" s="107"/>
      <c r="E9" s="107" t="s">
        <v>40</v>
      </c>
      <c r="F9" s="107" t="s">
        <v>41</v>
      </c>
      <c r="G9" s="107" t="s">
        <v>42</v>
      </c>
      <c r="H9" s="107" t="s">
        <v>40</v>
      </c>
      <c r="I9" s="107" t="s">
        <v>41</v>
      </c>
      <c r="J9" s="107" t="s">
        <v>42</v>
      </c>
      <c r="K9" s="107" t="s">
        <v>40</v>
      </c>
      <c r="L9" s="107" t="s">
        <v>41</v>
      </c>
      <c r="M9" s="107" t="s">
        <v>42</v>
      </c>
      <c r="N9" s="107" t="s">
        <v>40</v>
      </c>
      <c r="O9" s="107" t="s">
        <v>41</v>
      </c>
      <c r="P9" s="107" t="s">
        <v>42</v>
      </c>
      <c r="Q9" s="107" t="s">
        <v>40</v>
      </c>
      <c r="R9" s="107" t="s">
        <v>41</v>
      </c>
      <c r="S9" s="107" t="s">
        <v>42</v>
      </c>
      <c r="T9" s="107">
        <f>SUM(T11:T13)</f>
        <v>0</v>
      </c>
      <c r="U9" s="107"/>
      <c r="V9" s="107"/>
      <c r="W9" s="107"/>
      <c r="X9" s="34" t="s">
        <v>57</v>
      </c>
      <c r="Y9" s="34" t="s">
        <v>359</v>
      </c>
      <c r="Z9" s="124"/>
      <c r="AA9" s="124"/>
      <c r="AB9" s="124"/>
      <c r="AC9" s="124"/>
      <c r="AD9" s="107" t="s">
        <v>45</v>
      </c>
      <c r="AE9" s="107" t="s">
        <v>46</v>
      </c>
      <c r="AF9" s="107" t="s">
        <v>47</v>
      </c>
      <c r="AG9" s="107"/>
      <c r="AH9" s="107" t="s">
        <v>48</v>
      </c>
      <c r="AI9" s="107" t="s">
        <v>49</v>
      </c>
      <c r="AJ9" s="107" t="s">
        <v>50</v>
      </c>
      <c r="AK9" s="107" t="s">
        <v>51</v>
      </c>
      <c r="AL9" s="107"/>
      <c r="AM9" s="107"/>
      <c r="AN9" s="107"/>
      <c r="AO9" s="123" t="s">
        <v>52</v>
      </c>
      <c r="AP9" s="123" t="s">
        <v>53</v>
      </c>
      <c r="AQ9" s="123" t="s">
        <v>54</v>
      </c>
      <c r="AR9" s="123" t="s">
        <v>55</v>
      </c>
      <c r="AS9" s="123" t="s">
        <v>52</v>
      </c>
      <c r="AT9" s="123" t="s">
        <v>53</v>
      </c>
      <c r="AU9" s="123" t="s">
        <v>54</v>
      </c>
      <c r="AV9" s="123" t="s">
        <v>55</v>
      </c>
      <c r="AW9" s="123" t="s">
        <v>52</v>
      </c>
      <c r="AX9" s="123" t="s">
        <v>53</v>
      </c>
      <c r="AY9" s="123" t="s">
        <v>54</v>
      </c>
      <c r="AZ9" s="123" t="s">
        <v>55</v>
      </c>
      <c r="BA9" s="123" t="s">
        <v>52</v>
      </c>
      <c r="BB9" s="123" t="s">
        <v>53</v>
      </c>
      <c r="BC9" s="123" t="s">
        <v>54</v>
      </c>
      <c r="BD9" s="127" t="s">
        <v>56</v>
      </c>
    </row>
    <row r="10" spans="1:56" ht="36" x14ac:dyDescent="0.25">
      <c r="A10" s="3"/>
      <c r="B10" s="120"/>
      <c r="C10" s="108"/>
      <c r="D10" s="108"/>
      <c r="E10" s="108"/>
      <c r="F10" s="108"/>
      <c r="G10" s="108"/>
      <c r="H10" s="108"/>
      <c r="I10" s="108"/>
      <c r="J10" s="108"/>
      <c r="K10" s="108"/>
      <c r="L10" s="108"/>
      <c r="M10" s="108"/>
      <c r="N10" s="108"/>
      <c r="O10" s="108"/>
      <c r="P10" s="108"/>
      <c r="Q10" s="108"/>
      <c r="R10" s="108"/>
      <c r="S10" s="108"/>
      <c r="T10" s="108"/>
      <c r="U10" s="108"/>
      <c r="V10" s="108"/>
      <c r="W10" s="108"/>
      <c r="X10" s="7" t="s">
        <v>57</v>
      </c>
      <c r="Y10" s="7" t="s">
        <v>44</v>
      </c>
      <c r="Z10" s="108"/>
      <c r="AA10" s="108"/>
      <c r="AB10" s="108"/>
      <c r="AC10" s="108"/>
      <c r="AD10" s="108"/>
      <c r="AE10" s="108"/>
      <c r="AF10" s="108"/>
      <c r="AG10" s="108"/>
      <c r="AH10" s="108"/>
      <c r="AI10" s="108"/>
      <c r="AJ10" s="108"/>
      <c r="AK10" s="107"/>
      <c r="AL10" s="108"/>
      <c r="AM10" s="108"/>
      <c r="AN10" s="108"/>
      <c r="AO10" s="108"/>
      <c r="AP10" s="108"/>
      <c r="AQ10" s="108"/>
      <c r="AR10" s="108"/>
      <c r="AS10" s="108"/>
      <c r="AT10" s="108"/>
      <c r="AU10" s="108"/>
      <c r="AV10" s="108"/>
      <c r="AW10" s="108"/>
      <c r="AX10" s="108"/>
      <c r="AY10" s="108"/>
      <c r="AZ10" s="108"/>
      <c r="BA10" s="108"/>
      <c r="BB10" s="108"/>
      <c r="BC10" s="108"/>
      <c r="BD10" s="128"/>
    </row>
    <row r="11" spans="1:56" ht="160.5" customHeight="1" x14ac:dyDescent="0.25">
      <c r="A11" s="2"/>
      <c r="B11" s="8">
        <v>1</v>
      </c>
      <c r="C11" s="14" t="s">
        <v>95</v>
      </c>
      <c r="D11" s="10"/>
      <c r="E11" s="56">
        <v>5</v>
      </c>
      <c r="F11" s="56">
        <v>5</v>
      </c>
      <c r="G11" s="43">
        <f t="shared" ref="G11:G14" si="0">IF(ISERROR(F11/E11),"",(F11/E11))</f>
        <v>1</v>
      </c>
      <c r="H11" s="11">
        <v>8</v>
      </c>
      <c r="I11" s="11">
        <v>7</v>
      </c>
      <c r="J11" s="43">
        <f t="shared" ref="J11:J14" si="1">IF(ISERROR(I11/H11),"",(I11/H11))</f>
        <v>0.875</v>
      </c>
      <c r="K11" s="11">
        <v>7</v>
      </c>
      <c r="L11" s="11">
        <v>6</v>
      </c>
      <c r="M11" s="75">
        <f t="shared" ref="M11:M14" si="2">IF(ISERROR(L11/K11),"",(L11/K11))</f>
        <v>0.8571428571428571</v>
      </c>
      <c r="N11" s="11">
        <v>6</v>
      </c>
      <c r="O11" s="11">
        <v>6</v>
      </c>
      <c r="P11" s="75">
        <f t="shared" ref="P11" si="3">IF(ISERROR(O11/N11),"",(O11/N11))</f>
        <v>1</v>
      </c>
      <c r="Q11" s="11">
        <f t="shared" ref="Q11:R13" si="4">SUM(E11,H11,K11,N11)</f>
        <v>26</v>
      </c>
      <c r="R11" s="11">
        <f>SUM(F11,I11,L11,O11)</f>
        <v>24</v>
      </c>
      <c r="S11" s="26">
        <f t="shared" ref="S11:S14" si="5">IF((IF(ISERROR(R11/Q11),0,(R11/Q11)))&gt;1,1,(IF(ISERROR(R11/Q11),0,(R11/Q11))))</f>
        <v>0.92307692307692313</v>
      </c>
      <c r="T11" s="26">
        <f t="shared" ref="T11:T14" si="6">S11*D11</f>
        <v>0</v>
      </c>
      <c r="U11" s="14" t="s">
        <v>96</v>
      </c>
      <c r="V11" s="14" t="s">
        <v>97</v>
      </c>
      <c r="W11" s="15" t="s">
        <v>58</v>
      </c>
      <c r="X11" s="14" t="s">
        <v>98</v>
      </c>
      <c r="Y11" s="14" t="s">
        <v>99</v>
      </c>
      <c r="Z11" s="15" t="s">
        <v>59</v>
      </c>
      <c r="AA11" s="16" t="s">
        <v>60</v>
      </c>
      <c r="AB11" s="15" t="s">
        <v>61</v>
      </c>
      <c r="AC11" s="15" t="s">
        <v>62</v>
      </c>
      <c r="AD11" s="14"/>
      <c r="AE11" s="14">
        <v>2021</v>
      </c>
      <c r="AF11" s="14">
        <v>2020</v>
      </c>
      <c r="AG11" s="15" t="s">
        <v>63</v>
      </c>
      <c r="AH11" s="17" t="s">
        <v>90</v>
      </c>
      <c r="AI11" s="14">
        <v>2</v>
      </c>
      <c r="AJ11" s="14" t="s">
        <v>100</v>
      </c>
      <c r="AK11" s="29"/>
      <c r="AL11" s="14"/>
      <c r="AM11" s="16" t="s">
        <v>101</v>
      </c>
      <c r="AN11" s="16" t="s">
        <v>102</v>
      </c>
      <c r="AO11" s="60">
        <f>E11</f>
        <v>5</v>
      </c>
      <c r="AP11" s="60">
        <v>5</v>
      </c>
      <c r="AQ11" s="57" t="s">
        <v>390</v>
      </c>
      <c r="AR11" s="57" t="s">
        <v>391</v>
      </c>
      <c r="AS11" s="19">
        <v>8</v>
      </c>
      <c r="AT11" s="59">
        <v>7</v>
      </c>
      <c r="AU11" s="52" t="s">
        <v>440</v>
      </c>
      <c r="AV11" s="52" t="s">
        <v>441</v>
      </c>
      <c r="AW11" s="20">
        <f t="shared" ref="AW11:AX14" si="7">K11</f>
        <v>7</v>
      </c>
      <c r="AX11" s="20">
        <v>6</v>
      </c>
      <c r="AY11" s="83" t="s">
        <v>511</v>
      </c>
      <c r="AZ11" s="82" t="s">
        <v>512</v>
      </c>
      <c r="BA11" s="19">
        <f t="shared" ref="BA11:BA14" si="8">N11</f>
        <v>6</v>
      </c>
      <c r="BB11" s="19"/>
      <c r="BC11" s="24"/>
      <c r="BD11" s="25"/>
    </row>
    <row r="12" spans="1:56" ht="144.75" customHeight="1" x14ac:dyDescent="0.25">
      <c r="A12" s="2"/>
      <c r="B12" s="8">
        <v>2</v>
      </c>
      <c r="C12" s="14" t="s">
        <v>103</v>
      </c>
      <c r="D12" s="10"/>
      <c r="E12" s="56">
        <v>2</v>
      </c>
      <c r="F12" s="56">
        <v>2</v>
      </c>
      <c r="G12" s="43">
        <f t="shared" si="0"/>
        <v>1</v>
      </c>
      <c r="H12" s="45">
        <v>6</v>
      </c>
      <c r="I12" s="44">
        <v>6</v>
      </c>
      <c r="J12" s="43">
        <f t="shared" si="1"/>
        <v>1</v>
      </c>
      <c r="K12" s="19">
        <v>7</v>
      </c>
      <c r="L12" s="77">
        <v>7</v>
      </c>
      <c r="M12" s="10">
        <f t="shared" si="2"/>
        <v>1</v>
      </c>
      <c r="N12" s="19">
        <v>6</v>
      </c>
      <c r="O12" s="77">
        <v>6</v>
      </c>
      <c r="P12" s="10">
        <f t="shared" ref="P12:P14" si="9">IF(ISERROR(O12/N12),"",(O12/N12))</f>
        <v>1</v>
      </c>
      <c r="Q12" s="19">
        <f t="shared" si="4"/>
        <v>21</v>
      </c>
      <c r="R12" s="47">
        <f>SUM(F12,I12,L12,O12)</f>
        <v>21</v>
      </c>
      <c r="S12" s="26">
        <f t="shared" si="5"/>
        <v>1</v>
      </c>
      <c r="T12" s="26">
        <f t="shared" si="6"/>
        <v>0</v>
      </c>
      <c r="U12" s="14" t="s">
        <v>104</v>
      </c>
      <c r="V12" s="14" t="s">
        <v>105</v>
      </c>
      <c r="W12" s="15" t="s">
        <v>58</v>
      </c>
      <c r="X12" s="14" t="s">
        <v>106</v>
      </c>
      <c r="Y12" s="14" t="s">
        <v>107</v>
      </c>
      <c r="Z12" s="15" t="s">
        <v>59</v>
      </c>
      <c r="AA12" s="16" t="s">
        <v>60</v>
      </c>
      <c r="AB12" s="15" t="s">
        <v>61</v>
      </c>
      <c r="AC12" s="15" t="s">
        <v>62</v>
      </c>
      <c r="AD12" s="14"/>
      <c r="AE12" s="14">
        <v>2021</v>
      </c>
      <c r="AF12" s="14">
        <v>2020</v>
      </c>
      <c r="AG12" s="15" t="s">
        <v>63</v>
      </c>
      <c r="AH12" s="17" t="s">
        <v>90</v>
      </c>
      <c r="AI12" s="14">
        <v>2</v>
      </c>
      <c r="AJ12" s="14" t="s">
        <v>100</v>
      </c>
      <c r="AK12" s="29"/>
      <c r="AL12" s="14"/>
      <c r="AM12" s="16" t="s">
        <v>101</v>
      </c>
      <c r="AN12" s="16" t="s">
        <v>108</v>
      </c>
      <c r="AO12" s="60">
        <f>E12</f>
        <v>2</v>
      </c>
      <c r="AP12" s="60">
        <v>2</v>
      </c>
      <c r="AQ12" s="57" t="s">
        <v>392</v>
      </c>
      <c r="AR12" s="57" t="s">
        <v>393</v>
      </c>
      <c r="AS12" s="19">
        <v>6</v>
      </c>
      <c r="AT12" s="59">
        <v>6</v>
      </c>
      <c r="AU12" s="52" t="s">
        <v>442</v>
      </c>
      <c r="AV12" s="52" t="s">
        <v>443</v>
      </c>
      <c r="AW12" s="20">
        <f t="shared" si="7"/>
        <v>7</v>
      </c>
      <c r="AX12" s="20">
        <v>7</v>
      </c>
      <c r="AY12" s="83" t="s">
        <v>513</v>
      </c>
      <c r="AZ12" s="82" t="s">
        <v>512</v>
      </c>
      <c r="BA12" s="19">
        <f t="shared" si="8"/>
        <v>6</v>
      </c>
      <c r="BB12" s="19"/>
      <c r="BC12" s="24"/>
      <c r="BD12" s="25"/>
    </row>
    <row r="13" spans="1:56" ht="156.75" customHeight="1" x14ac:dyDescent="0.25">
      <c r="A13" s="2"/>
      <c r="B13" s="8">
        <v>3</v>
      </c>
      <c r="C13" s="36" t="s">
        <v>109</v>
      </c>
      <c r="D13" s="10"/>
      <c r="E13" s="56" t="s">
        <v>360</v>
      </c>
      <c r="F13" s="56" t="s">
        <v>360</v>
      </c>
      <c r="G13" s="43" t="str">
        <f t="shared" si="0"/>
        <v/>
      </c>
      <c r="H13" s="56" t="s">
        <v>360</v>
      </c>
      <c r="I13" s="56" t="s">
        <v>360</v>
      </c>
      <c r="J13" s="43" t="str">
        <f t="shared" si="1"/>
        <v/>
      </c>
      <c r="K13" s="11" t="s">
        <v>360</v>
      </c>
      <c r="L13" s="11" t="s">
        <v>360</v>
      </c>
      <c r="M13" s="12" t="str">
        <f t="shared" si="2"/>
        <v/>
      </c>
      <c r="N13" s="11">
        <v>1</v>
      </c>
      <c r="O13" s="11">
        <v>1</v>
      </c>
      <c r="P13" s="75">
        <f t="shared" si="9"/>
        <v>1</v>
      </c>
      <c r="Q13" s="11">
        <f t="shared" si="4"/>
        <v>1</v>
      </c>
      <c r="R13" s="11">
        <f t="shared" si="4"/>
        <v>1</v>
      </c>
      <c r="S13" s="26">
        <f t="shared" si="5"/>
        <v>1</v>
      </c>
      <c r="T13" s="26">
        <f t="shared" si="6"/>
        <v>0</v>
      </c>
      <c r="U13" s="14" t="s">
        <v>110</v>
      </c>
      <c r="V13" s="14" t="s">
        <v>111</v>
      </c>
      <c r="W13" s="15" t="s">
        <v>58</v>
      </c>
      <c r="X13" s="14" t="s">
        <v>112</v>
      </c>
      <c r="Y13" s="14" t="s">
        <v>113</v>
      </c>
      <c r="Z13" s="15" t="s">
        <v>59</v>
      </c>
      <c r="AA13" s="16" t="s">
        <v>60</v>
      </c>
      <c r="AB13" s="15" t="s">
        <v>114</v>
      </c>
      <c r="AC13" s="15" t="s">
        <v>62</v>
      </c>
      <c r="AD13" s="14"/>
      <c r="AE13" s="14">
        <v>2021</v>
      </c>
      <c r="AF13" s="14">
        <v>2020</v>
      </c>
      <c r="AG13" s="15" t="s">
        <v>63</v>
      </c>
      <c r="AH13" s="17" t="s">
        <v>90</v>
      </c>
      <c r="AI13" s="14">
        <v>2</v>
      </c>
      <c r="AJ13" s="14" t="s">
        <v>115</v>
      </c>
      <c r="AK13" s="29"/>
      <c r="AL13" s="14"/>
      <c r="AM13" s="16" t="s">
        <v>101</v>
      </c>
      <c r="AN13" s="16" t="s">
        <v>116</v>
      </c>
      <c r="AO13" s="60" t="s">
        <v>360</v>
      </c>
      <c r="AP13" s="60" t="s">
        <v>360</v>
      </c>
      <c r="AQ13" s="57" t="s">
        <v>394</v>
      </c>
      <c r="AR13" s="57" t="s">
        <v>360</v>
      </c>
      <c r="AS13" s="19" t="s">
        <v>360</v>
      </c>
      <c r="AT13" s="59" t="s">
        <v>360</v>
      </c>
      <c r="AU13" s="52" t="s">
        <v>394</v>
      </c>
      <c r="AV13" s="78" t="s">
        <v>360</v>
      </c>
      <c r="AW13" s="20" t="str">
        <f t="shared" si="7"/>
        <v>N/A</v>
      </c>
      <c r="AX13" s="80" t="str">
        <f t="shared" si="7"/>
        <v>N/A</v>
      </c>
      <c r="AY13" s="83" t="s">
        <v>514</v>
      </c>
      <c r="AZ13" s="83" t="s">
        <v>360</v>
      </c>
      <c r="BA13" s="19">
        <f t="shared" si="8"/>
        <v>1</v>
      </c>
      <c r="BB13" s="19"/>
      <c r="BC13" s="30"/>
      <c r="BD13" s="25"/>
    </row>
    <row r="14" spans="1:56" ht="153" customHeight="1" x14ac:dyDescent="0.25">
      <c r="A14" s="2"/>
      <c r="B14" s="8">
        <v>4</v>
      </c>
      <c r="C14" s="36" t="s">
        <v>117</v>
      </c>
      <c r="D14" s="10"/>
      <c r="E14" s="56">
        <v>65</v>
      </c>
      <c r="F14" s="56">
        <v>56.7</v>
      </c>
      <c r="G14" s="43">
        <f t="shared" si="0"/>
        <v>0.87230769230769234</v>
      </c>
      <c r="H14" s="56" t="s">
        <v>360</v>
      </c>
      <c r="I14" s="56" t="s">
        <v>360</v>
      </c>
      <c r="J14" s="43" t="str">
        <f t="shared" si="1"/>
        <v/>
      </c>
      <c r="K14" s="11" t="s">
        <v>360</v>
      </c>
      <c r="L14" s="11" t="s">
        <v>360</v>
      </c>
      <c r="M14" s="12" t="str">
        <f t="shared" si="2"/>
        <v/>
      </c>
      <c r="N14" s="11">
        <v>65</v>
      </c>
      <c r="O14" s="11">
        <v>65</v>
      </c>
      <c r="P14" s="75">
        <f t="shared" si="9"/>
        <v>1</v>
      </c>
      <c r="Q14" s="65">
        <f>SUM(E14,H14,K14,N14)</f>
        <v>130</v>
      </c>
      <c r="R14" s="65">
        <f>SUM(F14,I14,L14,O14)*100</f>
        <v>12170</v>
      </c>
      <c r="S14" s="26">
        <f t="shared" si="5"/>
        <v>1</v>
      </c>
      <c r="T14" s="26">
        <f t="shared" si="6"/>
        <v>0</v>
      </c>
      <c r="U14" s="14" t="s">
        <v>118</v>
      </c>
      <c r="V14" s="14" t="s">
        <v>119</v>
      </c>
      <c r="W14" s="15" t="s">
        <v>120</v>
      </c>
      <c r="X14" s="14" t="s">
        <v>121</v>
      </c>
      <c r="Y14" s="14" t="s">
        <v>122</v>
      </c>
      <c r="Z14" s="15" t="s">
        <v>59</v>
      </c>
      <c r="AA14" s="16" t="s">
        <v>60</v>
      </c>
      <c r="AB14" s="15" t="s">
        <v>92</v>
      </c>
      <c r="AC14" s="15" t="s">
        <v>62</v>
      </c>
      <c r="AD14" s="14"/>
      <c r="AE14" s="14">
        <v>2021</v>
      </c>
      <c r="AF14" s="14">
        <v>2020</v>
      </c>
      <c r="AG14" s="15" t="s">
        <v>63</v>
      </c>
      <c r="AH14" s="17" t="s">
        <v>90</v>
      </c>
      <c r="AI14" s="14">
        <v>2</v>
      </c>
      <c r="AJ14" s="14" t="s">
        <v>100</v>
      </c>
      <c r="AK14" s="29"/>
      <c r="AL14" s="14"/>
      <c r="AM14" s="16" t="s">
        <v>101</v>
      </c>
      <c r="AN14" s="16" t="s">
        <v>123</v>
      </c>
      <c r="AO14" s="60">
        <v>65</v>
      </c>
      <c r="AP14" s="60">
        <v>57</v>
      </c>
      <c r="AQ14" s="57" t="s">
        <v>412</v>
      </c>
      <c r="AR14" s="57" t="s">
        <v>395</v>
      </c>
      <c r="AS14" s="19" t="s">
        <v>360</v>
      </c>
      <c r="AT14" s="58" t="s">
        <v>360</v>
      </c>
      <c r="AU14" s="52" t="s">
        <v>394</v>
      </c>
      <c r="AV14" s="52" t="s">
        <v>360</v>
      </c>
      <c r="AW14" s="20" t="str">
        <f t="shared" si="7"/>
        <v>N/A</v>
      </c>
      <c r="AX14" s="80" t="str">
        <f t="shared" si="7"/>
        <v>N/A</v>
      </c>
      <c r="AY14" s="83" t="s">
        <v>510</v>
      </c>
      <c r="AZ14" s="21" t="s">
        <v>360</v>
      </c>
      <c r="BA14" s="19">
        <f t="shared" si="8"/>
        <v>65</v>
      </c>
      <c r="BB14" s="19"/>
      <c r="BC14" s="30"/>
      <c r="BD14" s="25"/>
    </row>
    <row r="15" spans="1:56" ht="23.25" customHeight="1" x14ac:dyDescent="0.25">
      <c r="C15" s="87" t="s">
        <v>532</v>
      </c>
      <c r="G15" s="86">
        <v>0.96</v>
      </c>
      <c r="J15" s="86">
        <v>0.94</v>
      </c>
      <c r="M15" s="86">
        <v>0.93</v>
      </c>
      <c r="P15" s="86">
        <v>1</v>
      </c>
      <c r="S15" s="86">
        <f>SUM(G15,J15,M15,P15)/4</f>
        <v>0.95750000000000002</v>
      </c>
    </row>
  </sheetData>
  <mergeCells count="81">
    <mergeCell ref="B1:C3"/>
    <mergeCell ref="D1:AZ1"/>
    <mergeCell ref="BA1:BD1"/>
    <mergeCell ref="D2:AZ2"/>
    <mergeCell ref="BA2:BD2"/>
    <mergeCell ref="D3:AZ3"/>
    <mergeCell ref="BA3:BD3"/>
    <mergeCell ref="K8:M8"/>
    <mergeCell ref="M9:M10"/>
    <mergeCell ref="B4:C4"/>
    <mergeCell ref="D4:V4"/>
    <mergeCell ref="BA4:BD4"/>
    <mergeCell ref="B6:AN6"/>
    <mergeCell ref="AO6:BD6"/>
    <mergeCell ref="B7:D7"/>
    <mergeCell ref="E7:T7"/>
    <mergeCell ref="U7:AN7"/>
    <mergeCell ref="AO7:BD7"/>
    <mergeCell ref="B8:B10"/>
    <mergeCell ref="C8:C10"/>
    <mergeCell ref="D8:D10"/>
    <mergeCell ref="E8:G8"/>
    <mergeCell ref="H8:J8"/>
    <mergeCell ref="AG8:AG10"/>
    <mergeCell ref="N8:P8"/>
    <mergeCell ref="Q8:S8"/>
    <mergeCell ref="U8:U10"/>
    <mergeCell ref="V8:V10"/>
    <mergeCell ref="W8:W10"/>
    <mergeCell ref="X8:Y8"/>
    <mergeCell ref="N9:N10"/>
    <mergeCell ref="O9:O10"/>
    <mergeCell ref="P9:P10"/>
    <mergeCell ref="Q9:Q10"/>
    <mergeCell ref="AW8:AZ8"/>
    <mergeCell ref="BA8:BD8"/>
    <mergeCell ref="E9:E10"/>
    <mergeCell ref="F9:F10"/>
    <mergeCell ref="G9:G10"/>
    <mergeCell ref="H9:H10"/>
    <mergeCell ref="I9:I10"/>
    <mergeCell ref="J9:J10"/>
    <mergeCell ref="K9:K10"/>
    <mergeCell ref="L9:L10"/>
    <mergeCell ref="AH8:AJ8"/>
    <mergeCell ref="AL8:AL10"/>
    <mergeCell ref="AM8:AM10"/>
    <mergeCell ref="AN8:AN10"/>
    <mergeCell ref="AO8:AR8"/>
    <mergeCell ref="AS8:AV8"/>
    <mergeCell ref="AT9:AT10"/>
    <mergeCell ref="R9:R10"/>
    <mergeCell ref="S9:S10"/>
    <mergeCell ref="T9:T10"/>
    <mergeCell ref="AD9:AD10"/>
    <mergeCell ref="AE9:AE10"/>
    <mergeCell ref="AF9:AF10"/>
    <mergeCell ref="AH9:AH10"/>
    <mergeCell ref="AI9:AI10"/>
    <mergeCell ref="AJ9:AJ10"/>
    <mergeCell ref="AK9:AK10"/>
    <mergeCell ref="Z8:Z10"/>
    <mergeCell ref="AA8:AA10"/>
    <mergeCell ref="AB8:AB10"/>
    <mergeCell ref="AC8:AC10"/>
    <mergeCell ref="AD8:AF8"/>
    <mergeCell ref="AO9:AO10"/>
    <mergeCell ref="AP9:AP10"/>
    <mergeCell ref="AQ9:AQ10"/>
    <mergeCell ref="AR9:AR10"/>
    <mergeCell ref="AS9:AS10"/>
    <mergeCell ref="BA9:BA10"/>
    <mergeCell ref="BB9:BB10"/>
    <mergeCell ref="BC9:BC10"/>
    <mergeCell ref="BD9:BD10"/>
    <mergeCell ref="AU9:AU10"/>
    <mergeCell ref="AV9:AV10"/>
    <mergeCell ref="AW9:AW10"/>
    <mergeCell ref="AX9:AX10"/>
    <mergeCell ref="AY9:AY10"/>
    <mergeCell ref="AZ9:AZ10"/>
  </mergeCells>
  <conditionalFormatting sqref="S11:S14">
    <cfRule type="cellIs" dxfId="344" priority="71" stopIfTrue="1" operator="between">
      <formula>0.9</formula>
      <formula>1</formula>
    </cfRule>
    <cfRule type="cellIs" dxfId="343" priority="72" stopIfTrue="1" operator="between">
      <formula>0.7</formula>
      <formula>0.8999</formula>
    </cfRule>
    <cfRule type="cellIs" dxfId="342" priority="73" stopIfTrue="1" operator="between">
      <formula>0</formula>
      <formula>0.699</formula>
    </cfRule>
  </conditionalFormatting>
  <conditionalFormatting sqref="J11:J14">
    <cfRule type="cellIs" dxfId="341" priority="78" stopIfTrue="1" operator="between">
      <formula>0.9</formula>
      <formula>1.05</formula>
    </cfRule>
    <cfRule type="cellIs" dxfId="340" priority="79" stopIfTrue="1" operator="between">
      <formula>0.7</formula>
      <formula>0.8999</formula>
    </cfRule>
    <cfRule type="cellIs" dxfId="339" priority="80" stopIfTrue="1" operator="between">
      <formula>0</formula>
      <formula>0.699</formula>
    </cfRule>
    <cfRule type="cellIs" dxfId="338" priority="81" stopIfTrue="1" operator="greaterThan">
      <formula>1.05</formula>
    </cfRule>
  </conditionalFormatting>
  <conditionalFormatting sqref="M11:M13">
    <cfRule type="cellIs" dxfId="337" priority="82" stopIfTrue="1" operator="between">
      <formula>0.9</formula>
      <formula>1.05</formula>
    </cfRule>
    <cfRule type="cellIs" dxfId="336" priority="83" stopIfTrue="1" operator="between">
      <formula>0.7</formula>
      <formula>0.8999</formula>
    </cfRule>
    <cfRule type="cellIs" dxfId="335" priority="84" stopIfTrue="1" operator="between">
      <formula>0</formula>
      <formula>0.699</formula>
    </cfRule>
    <cfRule type="cellIs" dxfId="334" priority="85" stopIfTrue="1" operator="greaterThan">
      <formula>1.05</formula>
    </cfRule>
  </conditionalFormatting>
  <conditionalFormatting sqref="P12:P14">
    <cfRule type="cellIs" dxfId="333" priority="86" stopIfTrue="1" operator="between">
      <formula>0.9</formula>
      <formula>1.05</formula>
    </cfRule>
    <cfRule type="cellIs" dxfId="332" priority="87" stopIfTrue="1" operator="between">
      <formula>0.7</formula>
      <formula>0.8999</formula>
    </cfRule>
    <cfRule type="cellIs" dxfId="331" priority="88" stopIfTrue="1" operator="between">
      <formula>0</formula>
      <formula>0.699</formula>
    </cfRule>
    <cfRule type="cellIs" dxfId="330" priority="89" stopIfTrue="1" operator="greaterThan">
      <formula>1.05</formula>
    </cfRule>
  </conditionalFormatting>
  <conditionalFormatting sqref="S11:S14">
    <cfRule type="cellIs" dxfId="329" priority="90" stopIfTrue="1" operator="between">
      <formula>0.9</formula>
      <formula>1</formula>
    </cfRule>
    <cfRule type="cellIs" dxfId="328" priority="91" stopIfTrue="1" operator="between">
      <formula>0.7</formula>
      <formula>0.8999</formula>
    </cfRule>
    <cfRule type="cellIs" dxfId="327" priority="92" stopIfTrue="1" operator="between">
      <formula>0</formula>
      <formula>0.699</formula>
    </cfRule>
  </conditionalFormatting>
  <conditionalFormatting sqref="J11:J14">
    <cfRule type="cellIs" dxfId="326" priority="97" stopIfTrue="1" operator="between">
      <formula>0.9</formula>
      <formula>1.05</formula>
    </cfRule>
    <cfRule type="cellIs" dxfId="325" priority="98" stopIfTrue="1" operator="between">
      <formula>0.7</formula>
      <formula>0.8999</formula>
    </cfRule>
    <cfRule type="cellIs" dxfId="324" priority="99" stopIfTrue="1" operator="between">
      <formula>0</formula>
      <formula>0.699</formula>
    </cfRule>
    <cfRule type="cellIs" dxfId="323" priority="100" stopIfTrue="1" operator="greaterThan">
      <formula>1.05</formula>
    </cfRule>
  </conditionalFormatting>
  <conditionalFormatting sqref="M11:M13">
    <cfRule type="cellIs" dxfId="322" priority="101" stopIfTrue="1" operator="between">
      <formula>0.9</formula>
      <formula>1.05</formula>
    </cfRule>
    <cfRule type="cellIs" dxfId="321" priority="102" stopIfTrue="1" operator="between">
      <formula>0.7</formula>
      <formula>0.8999</formula>
    </cfRule>
    <cfRule type="cellIs" dxfId="320" priority="103" stopIfTrue="1" operator="between">
      <formula>0</formula>
      <formula>0.699</formula>
    </cfRule>
    <cfRule type="cellIs" dxfId="319" priority="104" stopIfTrue="1" operator="greaterThan">
      <formula>1.05</formula>
    </cfRule>
  </conditionalFormatting>
  <conditionalFormatting sqref="P12:P14">
    <cfRule type="cellIs" dxfId="318" priority="105" stopIfTrue="1" operator="between">
      <formula>0.9</formula>
      <formula>1.05</formula>
    </cfRule>
    <cfRule type="cellIs" dxfId="317" priority="106" stopIfTrue="1" operator="between">
      <formula>0.7</formula>
      <formula>0.8999</formula>
    </cfRule>
    <cfRule type="cellIs" dxfId="316" priority="107" stopIfTrue="1" operator="between">
      <formula>0</formula>
      <formula>0.699</formula>
    </cfRule>
    <cfRule type="cellIs" dxfId="315" priority="108" stopIfTrue="1" operator="greaterThan">
      <formula>1.05</formula>
    </cfRule>
  </conditionalFormatting>
  <conditionalFormatting sqref="M14">
    <cfRule type="cellIs" dxfId="314" priority="44" stopIfTrue="1" operator="between">
      <formula>0.9</formula>
      <formula>1.05</formula>
    </cfRule>
    <cfRule type="cellIs" dxfId="313" priority="45" stopIfTrue="1" operator="between">
      <formula>0.7</formula>
      <formula>0.8999</formula>
    </cfRule>
    <cfRule type="cellIs" dxfId="312" priority="46" stopIfTrue="1" operator="between">
      <formula>0</formula>
      <formula>0.699</formula>
    </cfRule>
    <cfRule type="cellIs" dxfId="311" priority="47" stopIfTrue="1" operator="greaterThan">
      <formula>1.05</formula>
    </cfRule>
  </conditionalFormatting>
  <conditionalFormatting sqref="M14">
    <cfRule type="cellIs" dxfId="310" priority="63" stopIfTrue="1" operator="between">
      <formula>0.9</formula>
      <formula>1.05</formula>
    </cfRule>
    <cfRule type="cellIs" dxfId="309" priority="64" stopIfTrue="1" operator="between">
      <formula>0.7</formula>
      <formula>0.8999</formula>
    </cfRule>
    <cfRule type="cellIs" dxfId="308" priority="65" stopIfTrue="1" operator="between">
      <formula>0</formula>
      <formula>0.699</formula>
    </cfRule>
    <cfRule type="cellIs" dxfId="307" priority="66" stopIfTrue="1" operator="greaterThan">
      <formula>1.05</formula>
    </cfRule>
  </conditionalFormatting>
  <conditionalFormatting sqref="G12:G14">
    <cfRule type="cellIs" dxfId="306" priority="25" stopIfTrue="1" operator="between">
      <formula>0.9</formula>
      <formula>1.05</formula>
    </cfRule>
    <cfRule type="cellIs" dxfId="305" priority="26" stopIfTrue="1" operator="between">
      <formula>0.7</formula>
      <formula>0.8999</formula>
    </cfRule>
    <cfRule type="cellIs" dxfId="304" priority="27" stopIfTrue="1" operator="between">
      <formula>0</formula>
      <formula>0.699</formula>
    </cfRule>
    <cfRule type="cellIs" dxfId="303" priority="28" stopIfTrue="1" operator="greaterThan">
      <formula>1.05</formula>
    </cfRule>
  </conditionalFormatting>
  <conditionalFormatting sqref="G12:G14">
    <cfRule type="cellIs" dxfId="302" priority="29" stopIfTrue="1" operator="between">
      <formula>0.9</formula>
      <formula>1.05</formula>
    </cfRule>
    <cfRule type="cellIs" dxfId="301" priority="30" stopIfTrue="1" operator="between">
      <formula>0.7</formula>
      <formula>0.8999</formula>
    </cfRule>
    <cfRule type="cellIs" dxfId="300" priority="31" stopIfTrue="1" operator="between">
      <formula>0</formula>
      <formula>0.699</formula>
    </cfRule>
    <cfRule type="cellIs" dxfId="299" priority="32" stopIfTrue="1" operator="greaterThan">
      <formula>1.05</formula>
    </cfRule>
  </conditionalFormatting>
  <conditionalFormatting sqref="G14">
    <cfRule type="cellIs" dxfId="298" priority="17" stopIfTrue="1" operator="between">
      <formula>0.9</formula>
      <formula>1.05</formula>
    </cfRule>
    <cfRule type="cellIs" dxfId="297" priority="18" stopIfTrue="1" operator="between">
      <formula>0.7</formula>
      <formula>0.8999</formula>
    </cfRule>
    <cfRule type="cellIs" dxfId="296" priority="19" stopIfTrue="1" operator="between">
      <formula>0</formula>
      <formula>0.699</formula>
    </cfRule>
    <cfRule type="cellIs" dxfId="295" priority="20" stopIfTrue="1" operator="greaterThan">
      <formula>1.05</formula>
    </cfRule>
  </conditionalFormatting>
  <conditionalFormatting sqref="G14">
    <cfRule type="cellIs" dxfId="294" priority="21" stopIfTrue="1" operator="between">
      <formula>0.9</formula>
      <formula>1.05</formula>
    </cfRule>
    <cfRule type="cellIs" dxfId="293" priority="22" stopIfTrue="1" operator="between">
      <formula>0.7</formula>
      <formula>0.8999</formula>
    </cfRule>
    <cfRule type="cellIs" dxfId="292" priority="23" stopIfTrue="1" operator="between">
      <formula>0</formula>
      <formula>0.699</formula>
    </cfRule>
    <cfRule type="cellIs" dxfId="291" priority="24" stopIfTrue="1" operator="greaterThan">
      <formula>1.05</formula>
    </cfRule>
  </conditionalFormatting>
  <conditionalFormatting sqref="G11">
    <cfRule type="cellIs" dxfId="290" priority="9" stopIfTrue="1" operator="between">
      <formula>0.9</formula>
      <formula>1.05</formula>
    </cfRule>
    <cfRule type="cellIs" dxfId="289" priority="10" stopIfTrue="1" operator="between">
      <formula>0.7</formula>
      <formula>0.8999</formula>
    </cfRule>
    <cfRule type="cellIs" dxfId="288" priority="11" stopIfTrue="1" operator="between">
      <formula>0</formula>
      <formula>0.699</formula>
    </cfRule>
    <cfRule type="cellIs" dxfId="287" priority="12" stopIfTrue="1" operator="greaterThan">
      <formula>1.05</formula>
    </cfRule>
  </conditionalFormatting>
  <conditionalFormatting sqref="G11">
    <cfRule type="cellIs" dxfId="286" priority="13" stopIfTrue="1" operator="between">
      <formula>0.9</formula>
      <formula>1.05</formula>
    </cfRule>
    <cfRule type="cellIs" dxfId="285" priority="14" stopIfTrue="1" operator="between">
      <formula>0.7</formula>
      <formula>0.8999</formula>
    </cfRule>
    <cfRule type="cellIs" dxfId="284" priority="15" stopIfTrue="1" operator="between">
      <formula>0</formula>
      <formula>0.699</formula>
    </cfRule>
    <cfRule type="cellIs" dxfId="283" priority="16" stopIfTrue="1" operator="greaterThan">
      <formula>1.05</formula>
    </cfRule>
  </conditionalFormatting>
  <conditionalFormatting sqref="P11">
    <cfRule type="cellIs" dxfId="282" priority="1" stopIfTrue="1" operator="between">
      <formula>0.9</formula>
      <formula>1.05</formula>
    </cfRule>
    <cfRule type="cellIs" dxfId="281" priority="2" stopIfTrue="1" operator="between">
      <formula>0.7</formula>
      <formula>0.8999</formula>
    </cfRule>
    <cfRule type="cellIs" dxfId="280" priority="3" stopIfTrue="1" operator="between">
      <formula>0</formula>
      <formula>0.699</formula>
    </cfRule>
    <cfRule type="cellIs" dxfId="279" priority="4" stopIfTrue="1" operator="greaterThan">
      <formula>1.05</formula>
    </cfRule>
  </conditionalFormatting>
  <conditionalFormatting sqref="P11">
    <cfRule type="cellIs" dxfId="278" priority="5" stopIfTrue="1" operator="between">
      <formula>0.9</formula>
      <formula>1.05</formula>
    </cfRule>
    <cfRule type="cellIs" dxfId="277" priority="6" stopIfTrue="1" operator="between">
      <formula>0.7</formula>
      <formula>0.8999</formula>
    </cfRule>
    <cfRule type="cellIs" dxfId="276" priority="7" stopIfTrue="1" operator="between">
      <formula>0</formula>
      <formula>0.699</formula>
    </cfRule>
    <cfRule type="cellIs" dxfId="275" priority="8" stopIfTrue="1" operator="greaterThan">
      <formula>1.05</formula>
    </cfRule>
  </conditionalFormatting>
  <dataValidations disablePrompts="1" count="4">
    <dataValidation type="list" operator="equal" allowBlank="1" showErrorMessage="1" sqref="AK12:AK14" xr:uid="{00000000-0002-0000-0300-000000000000}">
      <formula1>"Acuerdo 067/2002,Acuerdo301/2007,Acuerdo 489/2012,Balance social,Ciudad de derechos,Ciudad de sistema de información para la planeación,Código contencioso administrativo,Códigode infancia y adolescencia ley 1098 de 2006,Decreto distrital 539/2006,Decreto "</formula1>
      <formula2>0</formula2>
    </dataValidation>
    <dataValidation type="list" operator="equal" allowBlank="1" showErrorMessage="1" sqref="AB11:AB14" xr:uid="{00000000-0002-0000-0300-000001000000}">
      <formula1>"Diario,Semanal,Mensual,Bimestral ,Trimestral,Semestral ,Anual"</formula1>
      <formula2>0</formula2>
    </dataValidation>
    <dataValidation type="list" operator="equal" allowBlank="1" showErrorMessage="1" sqref="AC11:AC14" xr:uid="{00000000-0002-0000-0300-000002000000}">
      <formula1>"Alta ,Media ,Baja"</formula1>
      <formula2>0</formula2>
    </dataValidation>
    <dataValidation type="list" operator="equal" allowBlank="1" showErrorMessage="1" sqref="AG11:AG14" xr:uid="{00000000-0002-0000-0300-000003000000}">
      <formula1>"Gestión"</formula1>
      <formula2>0</formula2>
    </dataValidation>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BD14"/>
  <sheetViews>
    <sheetView topLeftCell="B13" workbookViewId="0">
      <selection activeCell="G11" sqref="G11"/>
    </sheetView>
  </sheetViews>
  <sheetFormatPr baseColWidth="10" defaultRowHeight="15" x14ac:dyDescent="0.25"/>
  <cols>
    <col min="1" max="1" width="2.7109375" customWidth="1"/>
    <col min="3" max="3" width="19.140625" customWidth="1"/>
    <col min="4" max="4" width="3.7109375" customWidth="1"/>
    <col min="5" max="5" width="4.140625" customWidth="1"/>
    <col min="6" max="6" width="4" customWidth="1"/>
    <col min="7" max="7" width="5.85546875" customWidth="1"/>
    <col min="8" max="8" width="4" customWidth="1"/>
    <col min="9" max="9" width="4.42578125" customWidth="1"/>
    <col min="10" max="10" width="5.7109375" customWidth="1"/>
    <col min="11" max="11" width="4.140625" customWidth="1"/>
    <col min="12" max="12" width="3.7109375" customWidth="1"/>
    <col min="13" max="13" width="6" customWidth="1"/>
    <col min="14" max="15" width="4.5703125" customWidth="1"/>
    <col min="16" max="16" width="5.7109375" customWidth="1"/>
    <col min="17" max="17" width="4.140625" customWidth="1"/>
    <col min="18" max="18" width="4.7109375" customWidth="1"/>
    <col min="19" max="19" width="5.7109375" customWidth="1"/>
    <col min="20" max="20" width="7.85546875" customWidth="1"/>
    <col min="21" max="21" width="14.7109375" customWidth="1"/>
    <col min="22" max="22" width="17.85546875" customWidth="1"/>
    <col min="23" max="23" width="5" customWidth="1"/>
    <col min="24" max="24" width="14.28515625" customWidth="1"/>
    <col min="25" max="25" width="13.85546875" customWidth="1"/>
    <col min="26" max="26" width="6.5703125" customWidth="1"/>
    <col min="28" max="28" width="4.5703125" customWidth="1"/>
    <col min="29" max="29" width="5.28515625" customWidth="1"/>
    <col min="30" max="30" width="7.140625" customWidth="1"/>
    <col min="31" max="31" width="6.7109375" customWidth="1"/>
    <col min="32" max="32" width="7" customWidth="1"/>
    <col min="33" max="33" width="5.5703125" customWidth="1"/>
    <col min="34" max="34" width="23" customWidth="1"/>
    <col min="35" max="35" width="4.42578125" customWidth="1"/>
    <col min="36" max="36" width="8.5703125" customWidth="1"/>
    <col min="37" max="37" width="5.28515625" customWidth="1"/>
    <col min="38" max="38" width="4.140625" customWidth="1"/>
    <col min="40" max="40" width="21.85546875" customWidth="1"/>
    <col min="41" max="41" width="4.85546875" customWidth="1"/>
    <col min="42" max="42" width="4.5703125" customWidth="1"/>
    <col min="43" max="43" width="17.85546875" customWidth="1"/>
    <col min="44" max="44" width="18" customWidth="1"/>
    <col min="45" max="46" width="3.85546875" customWidth="1"/>
    <col min="47" max="47" width="18.7109375" customWidth="1"/>
    <col min="48" max="48" width="16.42578125" customWidth="1"/>
    <col min="49" max="49" width="4" customWidth="1"/>
    <col min="50" max="50" width="5" customWidth="1"/>
    <col min="51" max="51" width="20.42578125" customWidth="1"/>
    <col min="52" max="52" width="22" customWidth="1"/>
    <col min="53" max="54" width="4.5703125" customWidth="1"/>
    <col min="55" max="55" width="21.5703125" customWidth="1"/>
    <col min="56" max="56" width="16.42578125" customWidth="1"/>
  </cols>
  <sheetData>
    <row r="1" spans="1:56" ht="15.75" x14ac:dyDescent="0.25">
      <c r="A1" s="1"/>
      <c r="B1" s="103"/>
      <c r="C1" s="103"/>
      <c r="D1" s="104" t="s">
        <v>0</v>
      </c>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5" t="s">
        <v>1</v>
      </c>
      <c r="BB1" s="105"/>
      <c r="BC1" s="105"/>
      <c r="BD1" s="105"/>
    </row>
    <row r="2" spans="1:56" ht="15.75" x14ac:dyDescent="0.25">
      <c r="A2" s="1"/>
      <c r="B2" s="103"/>
      <c r="C2" s="103"/>
      <c r="D2" s="104" t="s">
        <v>2</v>
      </c>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5" t="s">
        <v>3</v>
      </c>
      <c r="BB2" s="105"/>
      <c r="BC2" s="105"/>
      <c r="BD2" s="105"/>
    </row>
    <row r="3" spans="1:56" ht="51.75" customHeight="1" x14ac:dyDescent="0.25">
      <c r="A3" s="1"/>
      <c r="B3" s="103"/>
      <c r="C3" s="103"/>
      <c r="D3" s="104" t="s">
        <v>4</v>
      </c>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5" t="s">
        <v>5</v>
      </c>
      <c r="BB3" s="105"/>
      <c r="BC3" s="105"/>
      <c r="BD3" s="105"/>
    </row>
    <row r="4" spans="1:56" x14ac:dyDescent="0.25">
      <c r="A4" s="1"/>
      <c r="B4" s="109" t="s">
        <v>6</v>
      </c>
      <c r="C4" s="109"/>
      <c r="D4" s="110" t="s">
        <v>124</v>
      </c>
      <c r="E4" s="110"/>
      <c r="F4" s="110"/>
      <c r="G4" s="110"/>
      <c r="H4" s="110"/>
      <c r="I4" s="110"/>
      <c r="J4" s="110"/>
      <c r="K4" s="110"/>
      <c r="L4" s="110"/>
      <c r="M4" s="110"/>
      <c r="N4" s="110"/>
      <c r="O4" s="110"/>
      <c r="P4" s="110"/>
      <c r="Q4" s="110"/>
      <c r="R4" s="110"/>
      <c r="S4" s="110"/>
      <c r="T4" s="110"/>
      <c r="U4" s="110"/>
      <c r="V4" s="110"/>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05" t="s">
        <v>7</v>
      </c>
      <c r="BB4" s="105"/>
      <c r="BC4" s="105"/>
      <c r="BD4" s="105"/>
    </row>
    <row r="6" spans="1:56" ht="15.75" x14ac:dyDescent="0.25">
      <c r="A6" s="2"/>
      <c r="B6" s="111" t="s">
        <v>8</v>
      </c>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3" t="s">
        <v>9</v>
      </c>
      <c r="AP6" s="114"/>
      <c r="AQ6" s="114"/>
      <c r="AR6" s="114"/>
      <c r="AS6" s="114"/>
      <c r="AT6" s="114"/>
      <c r="AU6" s="114"/>
      <c r="AV6" s="114"/>
      <c r="AW6" s="114"/>
      <c r="AX6" s="114"/>
      <c r="AY6" s="114"/>
      <c r="AZ6" s="114"/>
      <c r="BA6" s="114"/>
      <c r="BB6" s="114"/>
      <c r="BC6" s="114"/>
      <c r="BD6" s="115"/>
    </row>
    <row r="7" spans="1:56" x14ac:dyDescent="0.25">
      <c r="A7" s="2"/>
      <c r="B7" s="116"/>
      <c r="C7" s="106"/>
      <c r="D7" s="106"/>
      <c r="E7" s="106" t="s">
        <v>10</v>
      </c>
      <c r="F7" s="106"/>
      <c r="G7" s="106"/>
      <c r="H7" s="106"/>
      <c r="I7" s="106"/>
      <c r="J7" s="106"/>
      <c r="K7" s="106"/>
      <c r="L7" s="106"/>
      <c r="M7" s="106"/>
      <c r="N7" s="106"/>
      <c r="O7" s="106"/>
      <c r="P7" s="106"/>
      <c r="Q7" s="106"/>
      <c r="R7" s="106"/>
      <c r="S7" s="106"/>
      <c r="T7" s="106"/>
      <c r="U7" s="106" t="s">
        <v>11</v>
      </c>
      <c r="V7" s="106"/>
      <c r="W7" s="106"/>
      <c r="X7" s="106"/>
      <c r="Y7" s="106"/>
      <c r="Z7" s="106"/>
      <c r="AA7" s="106"/>
      <c r="AB7" s="106"/>
      <c r="AC7" s="106"/>
      <c r="AD7" s="106"/>
      <c r="AE7" s="106"/>
      <c r="AF7" s="106"/>
      <c r="AG7" s="106"/>
      <c r="AH7" s="106"/>
      <c r="AI7" s="106"/>
      <c r="AJ7" s="106"/>
      <c r="AK7" s="106"/>
      <c r="AL7" s="106"/>
      <c r="AM7" s="106"/>
      <c r="AN7" s="106"/>
      <c r="AO7" s="117"/>
      <c r="AP7" s="117"/>
      <c r="AQ7" s="117"/>
      <c r="AR7" s="117"/>
      <c r="AS7" s="117"/>
      <c r="AT7" s="117"/>
      <c r="AU7" s="117"/>
      <c r="AV7" s="117"/>
      <c r="AW7" s="117"/>
      <c r="AX7" s="117"/>
      <c r="AY7" s="117"/>
      <c r="AZ7" s="117"/>
      <c r="BA7" s="117"/>
      <c r="BB7" s="117"/>
      <c r="BC7" s="117"/>
      <c r="BD7" s="118"/>
    </row>
    <row r="8" spans="1:56" ht="59.25" customHeight="1" x14ac:dyDescent="0.25">
      <c r="A8" s="3"/>
      <c r="B8" s="119" t="s">
        <v>12</v>
      </c>
      <c r="C8" s="107" t="s">
        <v>13</v>
      </c>
      <c r="D8" s="107" t="s">
        <v>14</v>
      </c>
      <c r="E8" s="106" t="s">
        <v>15</v>
      </c>
      <c r="F8" s="106"/>
      <c r="G8" s="106"/>
      <c r="H8" s="106" t="s">
        <v>16</v>
      </c>
      <c r="I8" s="106"/>
      <c r="J8" s="106"/>
      <c r="K8" s="106" t="s">
        <v>17</v>
      </c>
      <c r="L8" s="106"/>
      <c r="M8" s="106"/>
      <c r="N8" s="106" t="s">
        <v>18</v>
      </c>
      <c r="O8" s="106"/>
      <c r="P8" s="106"/>
      <c r="Q8" s="106" t="s">
        <v>19</v>
      </c>
      <c r="R8" s="106"/>
      <c r="S8" s="106"/>
      <c r="T8" s="4" t="s">
        <v>20</v>
      </c>
      <c r="U8" s="107" t="s">
        <v>21</v>
      </c>
      <c r="V8" s="107" t="s">
        <v>22</v>
      </c>
      <c r="W8" s="107" t="s">
        <v>23</v>
      </c>
      <c r="X8" s="106" t="s">
        <v>24</v>
      </c>
      <c r="Y8" s="106"/>
      <c r="Z8" s="124" t="s">
        <v>25</v>
      </c>
      <c r="AA8" s="124" t="s">
        <v>26</v>
      </c>
      <c r="AB8" s="124" t="s">
        <v>27</v>
      </c>
      <c r="AC8" s="124" t="s">
        <v>28</v>
      </c>
      <c r="AD8" s="106" t="s">
        <v>29</v>
      </c>
      <c r="AE8" s="106"/>
      <c r="AF8" s="106"/>
      <c r="AG8" s="107" t="s">
        <v>30</v>
      </c>
      <c r="AH8" s="106" t="s">
        <v>31</v>
      </c>
      <c r="AI8" s="106"/>
      <c r="AJ8" s="106"/>
      <c r="AK8" s="28" t="s">
        <v>32</v>
      </c>
      <c r="AL8" s="107" t="s">
        <v>33</v>
      </c>
      <c r="AM8" s="107" t="s">
        <v>34</v>
      </c>
      <c r="AN8" s="107" t="s">
        <v>35</v>
      </c>
      <c r="AO8" s="121" t="s">
        <v>36</v>
      </c>
      <c r="AP8" s="121" t="s">
        <v>36</v>
      </c>
      <c r="AQ8" s="121" t="s">
        <v>36</v>
      </c>
      <c r="AR8" s="121" t="s">
        <v>36</v>
      </c>
      <c r="AS8" s="121" t="s">
        <v>37</v>
      </c>
      <c r="AT8" s="121" t="s">
        <v>36</v>
      </c>
      <c r="AU8" s="121" t="s">
        <v>36</v>
      </c>
      <c r="AV8" s="121" t="s">
        <v>36</v>
      </c>
      <c r="AW8" s="121" t="s">
        <v>38</v>
      </c>
      <c r="AX8" s="121" t="s">
        <v>38</v>
      </c>
      <c r="AY8" s="121" t="s">
        <v>38</v>
      </c>
      <c r="AZ8" s="121" t="s">
        <v>38</v>
      </c>
      <c r="BA8" s="121" t="s">
        <v>39</v>
      </c>
      <c r="BB8" s="121" t="s">
        <v>38</v>
      </c>
      <c r="BC8" s="121" t="s">
        <v>38</v>
      </c>
      <c r="BD8" s="122" t="s">
        <v>38</v>
      </c>
    </row>
    <row r="9" spans="1:56" ht="43.5" x14ac:dyDescent="0.25">
      <c r="A9" s="3"/>
      <c r="B9" s="119"/>
      <c r="C9" s="107"/>
      <c r="D9" s="107"/>
      <c r="E9" s="107" t="s">
        <v>40</v>
      </c>
      <c r="F9" s="107" t="s">
        <v>41</v>
      </c>
      <c r="G9" s="107" t="s">
        <v>42</v>
      </c>
      <c r="H9" s="107" t="s">
        <v>40</v>
      </c>
      <c r="I9" s="107" t="s">
        <v>41</v>
      </c>
      <c r="J9" s="107" t="s">
        <v>42</v>
      </c>
      <c r="K9" s="107" t="s">
        <v>40</v>
      </c>
      <c r="L9" s="107" t="s">
        <v>41</v>
      </c>
      <c r="M9" s="107" t="s">
        <v>42</v>
      </c>
      <c r="N9" s="107" t="s">
        <v>40</v>
      </c>
      <c r="O9" s="107" t="s">
        <v>41</v>
      </c>
      <c r="P9" s="107" t="s">
        <v>42</v>
      </c>
      <c r="Q9" s="107" t="s">
        <v>40</v>
      </c>
      <c r="R9" s="107" t="s">
        <v>41</v>
      </c>
      <c r="S9" s="107" t="s">
        <v>42</v>
      </c>
      <c r="T9" s="107">
        <f>SUM(T11:T13)</f>
        <v>0</v>
      </c>
      <c r="U9" s="107"/>
      <c r="V9" s="107"/>
      <c r="W9" s="107"/>
      <c r="X9" s="34" t="s">
        <v>57</v>
      </c>
      <c r="Y9" s="34" t="s">
        <v>359</v>
      </c>
      <c r="Z9" s="124"/>
      <c r="AA9" s="124"/>
      <c r="AB9" s="124"/>
      <c r="AC9" s="124"/>
      <c r="AD9" s="107" t="s">
        <v>45</v>
      </c>
      <c r="AE9" s="107" t="s">
        <v>46</v>
      </c>
      <c r="AF9" s="107" t="s">
        <v>47</v>
      </c>
      <c r="AG9" s="107"/>
      <c r="AH9" s="107" t="s">
        <v>48</v>
      </c>
      <c r="AI9" s="107" t="s">
        <v>49</v>
      </c>
      <c r="AJ9" s="107" t="s">
        <v>50</v>
      </c>
      <c r="AK9" s="107" t="s">
        <v>51</v>
      </c>
      <c r="AL9" s="107"/>
      <c r="AM9" s="107"/>
      <c r="AN9" s="107"/>
      <c r="AO9" s="123" t="s">
        <v>52</v>
      </c>
      <c r="AP9" s="123" t="s">
        <v>53</v>
      </c>
      <c r="AQ9" s="123" t="s">
        <v>54</v>
      </c>
      <c r="AR9" s="123" t="s">
        <v>55</v>
      </c>
      <c r="AS9" s="123" t="s">
        <v>52</v>
      </c>
      <c r="AT9" s="123" t="s">
        <v>53</v>
      </c>
      <c r="AU9" s="123" t="s">
        <v>54</v>
      </c>
      <c r="AV9" s="123" t="s">
        <v>55</v>
      </c>
      <c r="AW9" s="123" t="s">
        <v>52</v>
      </c>
      <c r="AX9" s="123" t="s">
        <v>53</v>
      </c>
      <c r="AY9" s="123" t="s">
        <v>54</v>
      </c>
      <c r="AZ9" s="123" t="s">
        <v>55</v>
      </c>
      <c r="BA9" s="123" t="s">
        <v>52</v>
      </c>
      <c r="BB9" s="123" t="s">
        <v>53</v>
      </c>
      <c r="BC9" s="123" t="s">
        <v>54</v>
      </c>
      <c r="BD9" s="127" t="s">
        <v>56</v>
      </c>
    </row>
    <row r="10" spans="1:56" ht="36" x14ac:dyDescent="0.25">
      <c r="A10" s="3"/>
      <c r="B10" s="120"/>
      <c r="C10" s="108"/>
      <c r="D10" s="108"/>
      <c r="E10" s="108"/>
      <c r="F10" s="108"/>
      <c r="G10" s="108"/>
      <c r="H10" s="108"/>
      <c r="I10" s="108"/>
      <c r="J10" s="108"/>
      <c r="K10" s="108"/>
      <c r="L10" s="108"/>
      <c r="M10" s="108"/>
      <c r="N10" s="108"/>
      <c r="O10" s="108"/>
      <c r="P10" s="108"/>
      <c r="Q10" s="108"/>
      <c r="R10" s="108"/>
      <c r="S10" s="108"/>
      <c r="T10" s="108"/>
      <c r="U10" s="108"/>
      <c r="V10" s="108"/>
      <c r="W10" s="108"/>
      <c r="X10" s="7" t="s">
        <v>57</v>
      </c>
      <c r="Y10" s="7" t="s">
        <v>44</v>
      </c>
      <c r="Z10" s="108"/>
      <c r="AA10" s="108"/>
      <c r="AB10" s="108"/>
      <c r="AC10" s="108"/>
      <c r="AD10" s="108"/>
      <c r="AE10" s="108"/>
      <c r="AF10" s="108"/>
      <c r="AG10" s="108"/>
      <c r="AH10" s="108"/>
      <c r="AI10" s="108"/>
      <c r="AJ10" s="108"/>
      <c r="AK10" s="107"/>
      <c r="AL10" s="108"/>
      <c r="AM10" s="108"/>
      <c r="AN10" s="108"/>
      <c r="AO10" s="108"/>
      <c r="AP10" s="108"/>
      <c r="AQ10" s="108"/>
      <c r="AR10" s="108"/>
      <c r="AS10" s="108"/>
      <c r="AT10" s="108"/>
      <c r="AU10" s="108"/>
      <c r="AV10" s="108"/>
      <c r="AW10" s="108"/>
      <c r="AX10" s="108"/>
      <c r="AY10" s="108"/>
      <c r="AZ10" s="108"/>
      <c r="BA10" s="108"/>
      <c r="BB10" s="108"/>
      <c r="BC10" s="108"/>
      <c r="BD10" s="128"/>
    </row>
    <row r="11" spans="1:56" ht="171.75" customHeight="1" x14ac:dyDescent="0.25">
      <c r="A11" s="2"/>
      <c r="B11" s="8">
        <v>1</v>
      </c>
      <c r="C11" s="14" t="s">
        <v>125</v>
      </c>
      <c r="D11" s="10"/>
      <c r="E11" s="56">
        <v>3</v>
      </c>
      <c r="F11" s="56">
        <v>3</v>
      </c>
      <c r="G11" s="43">
        <f t="shared" ref="G11:G13" si="0">IF(ISERROR(F11/E11),"",(F11/E11))</f>
        <v>1</v>
      </c>
      <c r="H11" s="56">
        <v>2</v>
      </c>
      <c r="I11" s="56">
        <v>2</v>
      </c>
      <c r="J11" s="43">
        <f t="shared" ref="J11" si="1">IF(ISERROR(I11/H11),"",(I11/H11))</f>
        <v>1</v>
      </c>
      <c r="K11" s="11">
        <v>3</v>
      </c>
      <c r="L11" s="11">
        <v>3</v>
      </c>
      <c r="M11" s="75">
        <f t="shared" ref="M11" si="2">IF(ISERROR(L11/K11),"",(L11/K11))</f>
        <v>1</v>
      </c>
      <c r="N11" s="11">
        <v>2</v>
      </c>
      <c r="O11" s="11">
        <v>2</v>
      </c>
      <c r="P11" s="75">
        <f t="shared" ref="P11:P13" si="3">IF(ISERROR(O11/N11),"",(O11/N11))</f>
        <v>1</v>
      </c>
      <c r="Q11" s="11">
        <f t="shared" ref="Q11:R13" si="4">SUM(E11,H11,K11,N11)</f>
        <v>10</v>
      </c>
      <c r="R11" s="11">
        <f t="shared" si="4"/>
        <v>10</v>
      </c>
      <c r="S11" s="43">
        <f t="shared" ref="S11" si="5">IF(ISERROR(R11/Q11),"",(R11/Q11))</f>
        <v>1</v>
      </c>
      <c r="T11" s="26">
        <f t="shared" ref="T11:T13" si="6">S11*D11</f>
        <v>0</v>
      </c>
      <c r="U11" s="14" t="s">
        <v>126</v>
      </c>
      <c r="V11" s="14" t="s">
        <v>127</v>
      </c>
      <c r="W11" s="15" t="s">
        <v>58</v>
      </c>
      <c r="X11" s="14" t="s">
        <v>128</v>
      </c>
      <c r="Y11" s="14" t="s">
        <v>129</v>
      </c>
      <c r="Z11" s="15" t="s">
        <v>59</v>
      </c>
      <c r="AA11" s="16" t="s">
        <v>60</v>
      </c>
      <c r="AB11" s="15" t="s">
        <v>61</v>
      </c>
      <c r="AC11" s="15" t="s">
        <v>62</v>
      </c>
      <c r="AD11" s="14" t="s">
        <v>130</v>
      </c>
      <c r="AE11" s="14">
        <v>2021</v>
      </c>
      <c r="AF11" s="14">
        <v>2020</v>
      </c>
      <c r="AG11" s="15" t="s">
        <v>63</v>
      </c>
      <c r="AH11" s="17" t="s">
        <v>70</v>
      </c>
      <c r="AI11" s="14">
        <v>6</v>
      </c>
      <c r="AJ11" s="14" t="s">
        <v>131</v>
      </c>
      <c r="AK11" s="29"/>
      <c r="AL11" s="14"/>
      <c r="AM11" s="16" t="s">
        <v>81</v>
      </c>
      <c r="AN11" s="16" t="s">
        <v>132</v>
      </c>
      <c r="AO11" s="60">
        <f>E11</f>
        <v>3</v>
      </c>
      <c r="AP11" s="60">
        <v>3</v>
      </c>
      <c r="AQ11" s="57" t="s">
        <v>371</v>
      </c>
      <c r="AR11" s="57" t="s">
        <v>372</v>
      </c>
      <c r="AS11" s="19">
        <v>2</v>
      </c>
      <c r="AT11" s="35">
        <v>2</v>
      </c>
      <c r="AU11" s="62" t="s">
        <v>444</v>
      </c>
      <c r="AV11" s="62" t="s">
        <v>445</v>
      </c>
      <c r="AW11" s="20">
        <f t="shared" ref="AW11:AW13" si="7">K11</f>
        <v>3</v>
      </c>
      <c r="AX11" s="20">
        <v>3</v>
      </c>
      <c r="AY11" s="76" t="s">
        <v>483</v>
      </c>
      <c r="AZ11" s="76" t="s">
        <v>484</v>
      </c>
      <c r="BA11" s="19">
        <f t="shared" ref="BA11:BA12" si="8">N11</f>
        <v>2</v>
      </c>
      <c r="BB11" s="63">
        <v>2</v>
      </c>
      <c r="BC11" s="62" t="s">
        <v>544</v>
      </c>
      <c r="BD11" s="62" t="s">
        <v>484</v>
      </c>
    </row>
    <row r="12" spans="1:56" ht="184.5" customHeight="1" x14ac:dyDescent="0.25">
      <c r="A12" s="2"/>
      <c r="B12" s="8">
        <v>2</v>
      </c>
      <c r="C12" s="14" t="s">
        <v>75</v>
      </c>
      <c r="D12" s="10"/>
      <c r="E12" s="58">
        <v>8</v>
      </c>
      <c r="F12" s="56">
        <v>8</v>
      </c>
      <c r="G12" s="10">
        <f t="shared" si="0"/>
        <v>1</v>
      </c>
      <c r="H12" s="58">
        <v>6</v>
      </c>
      <c r="I12" s="56">
        <v>6</v>
      </c>
      <c r="J12" s="10">
        <f t="shared" ref="J12:J13" si="9">IF(ISERROR(I12/H12),"",(I12/H12))</f>
        <v>1</v>
      </c>
      <c r="K12" s="19">
        <v>5</v>
      </c>
      <c r="L12" s="69">
        <v>5</v>
      </c>
      <c r="M12" s="10">
        <f t="shared" ref="M12:M13" si="10">IF(ISERROR(L12/K12),"",(L12/K12))</f>
        <v>1</v>
      </c>
      <c r="N12" s="19">
        <v>4</v>
      </c>
      <c r="O12" s="77">
        <v>4</v>
      </c>
      <c r="P12" s="10">
        <f t="shared" si="3"/>
        <v>1</v>
      </c>
      <c r="Q12" s="19">
        <f t="shared" si="4"/>
        <v>23</v>
      </c>
      <c r="R12" s="47">
        <f t="shared" si="4"/>
        <v>23</v>
      </c>
      <c r="S12" s="26">
        <f t="shared" ref="S12:S13" si="11">IF((IF(ISERROR(R12/Q12),0,(R12/Q12)))&gt;1,1,(IF(ISERROR(R12/Q12),0,(R12/Q12))))</f>
        <v>1</v>
      </c>
      <c r="T12" s="26">
        <f t="shared" si="6"/>
        <v>0</v>
      </c>
      <c r="U12" s="14" t="s">
        <v>76</v>
      </c>
      <c r="V12" s="14" t="s">
        <v>77</v>
      </c>
      <c r="W12" s="15" t="s">
        <v>58</v>
      </c>
      <c r="X12" s="14" t="s">
        <v>78</v>
      </c>
      <c r="Y12" s="14" t="s">
        <v>79</v>
      </c>
      <c r="Z12" s="15" t="s">
        <v>59</v>
      </c>
      <c r="AA12" s="16" t="s">
        <v>60</v>
      </c>
      <c r="AB12" s="15" t="s">
        <v>61</v>
      </c>
      <c r="AC12" s="15" t="s">
        <v>62</v>
      </c>
      <c r="AD12" s="14"/>
      <c r="AE12" s="14">
        <v>2021</v>
      </c>
      <c r="AF12" s="14">
        <v>2020</v>
      </c>
      <c r="AG12" s="15" t="s">
        <v>63</v>
      </c>
      <c r="AH12" s="17" t="s">
        <v>70</v>
      </c>
      <c r="AI12" s="14">
        <v>6</v>
      </c>
      <c r="AJ12" s="14" t="s">
        <v>80</v>
      </c>
      <c r="AK12" s="29"/>
      <c r="AL12" s="14"/>
      <c r="AM12" s="16" t="s">
        <v>81</v>
      </c>
      <c r="AN12" s="16" t="s">
        <v>82</v>
      </c>
      <c r="AO12" s="60">
        <f>E12</f>
        <v>8</v>
      </c>
      <c r="AP12" s="60">
        <v>8</v>
      </c>
      <c r="AQ12" s="57" t="s">
        <v>373</v>
      </c>
      <c r="AR12" s="57" t="s">
        <v>374</v>
      </c>
      <c r="AS12" s="19">
        <v>6</v>
      </c>
      <c r="AT12" s="35">
        <v>6</v>
      </c>
      <c r="AU12" s="62" t="s">
        <v>476</v>
      </c>
      <c r="AV12" s="62" t="s">
        <v>446</v>
      </c>
      <c r="AW12" s="20">
        <f t="shared" si="7"/>
        <v>5</v>
      </c>
      <c r="AX12" s="20">
        <v>5</v>
      </c>
      <c r="AY12" s="76" t="s">
        <v>485</v>
      </c>
      <c r="AZ12" s="76" t="s">
        <v>486</v>
      </c>
      <c r="BA12" s="19">
        <f t="shared" si="8"/>
        <v>4</v>
      </c>
      <c r="BB12" s="72">
        <v>4</v>
      </c>
      <c r="BC12" s="62" t="s">
        <v>545</v>
      </c>
      <c r="BD12" s="62" t="s">
        <v>546</v>
      </c>
    </row>
    <row r="13" spans="1:56" ht="177" customHeight="1" x14ac:dyDescent="0.25">
      <c r="A13" s="2"/>
      <c r="B13" s="8">
        <v>3</v>
      </c>
      <c r="C13" s="38" t="s">
        <v>83</v>
      </c>
      <c r="D13" s="10"/>
      <c r="E13" s="58">
        <v>11</v>
      </c>
      <c r="F13" s="56">
        <v>10</v>
      </c>
      <c r="G13" s="43">
        <f t="shared" si="0"/>
        <v>0.90909090909090906</v>
      </c>
      <c r="H13" s="58">
        <v>11</v>
      </c>
      <c r="I13" s="56">
        <v>10</v>
      </c>
      <c r="J13" s="43">
        <f t="shared" si="9"/>
        <v>0.90909090909090906</v>
      </c>
      <c r="K13" s="11">
        <v>10</v>
      </c>
      <c r="L13" s="11">
        <v>10</v>
      </c>
      <c r="M13" s="75">
        <f t="shared" si="10"/>
        <v>1</v>
      </c>
      <c r="N13" s="11">
        <v>17</v>
      </c>
      <c r="O13" s="11">
        <v>16</v>
      </c>
      <c r="P13" s="75">
        <f t="shared" si="3"/>
        <v>0.94117647058823528</v>
      </c>
      <c r="Q13" s="11">
        <f t="shared" si="4"/>
        <v>49</v>
      </c>
      <c r="R13" s="11">
        <f t="shared" si="4"/>
        <v>46</v>
      </c>
      <c r="S13" s="26">
        <f t="shared" si="11"/>
        <v>0.93877551020408168</v>
      </c>
      <c r="T13" s="26">
        <f t="shared" si="6"/>
        <v>0</v>
      </c>
      <c r="U13" s="14" t="s">
        <v>84</v>
      </c>
      <c r="V13" s="14" t="s">
        <v>85</v>
      </c>
      <c r="W13" s="15" t="s">
        <v>58</v>
      </c>
      <c r="X13" s="14" t="s">
        <v>86</v>
      </c>
      <c r="Y13" s="14" t="s">
        <v>87</v>
      </c>
      <c r="Z13" s="15" t="s">
        <v>59</v>
      </c>
      <c r="AA13" s="16" t="s">
        <v>60</v>
      </c>
      <c r="AB13" s="15" t="s">
        <v>61</v>
      </c>
      <c r="AC13" s="15" t="s">
        <v>62</v>
      </c>
      <c r="AD13" s="14"/>
      <c r="AE13" s="14">
        <v>2021</v>
      </c>
      <c r="AF13" s="14">
        <v>2020</v>
      </c>
      <c r="AG13" s="15" t="s">
        <v>63</v>
      </c>
      <c r="AH13" s="17" t="s">
        <v>70</v>
      </c>
      <c r="AI13" s="14">
        <v>6</v>
      </c>
      <c r="AJ13" s="14" t="s">
        <v>88</v>
      </c>
      <c r="AK13" s="29"/>
      <c r="AL13" s="14"/>
      <c r="AM13" s="16" t="s">
        <v>81</v>
      </c>
      <c r="AN13" s="16" t="s">
        <v>89</v>
      </c>
      <c r="AO13" s="60">
        <f>E13</f>
        <v>11</v>
      </c>
      <c r="AP13" s="60">
        <v>10</v>
      </c>
      <c r="AQ13" s="57" t="s">
        <v>375</v>
      </c>
      <c r="AR13" s="57" t="s">
        <v>376</v>
      </c>
      <c r="AS13" s="19">
        <v>11</v>
      </c>
      <c r="AT13" s="35">
        <v>10</v>
      </c>
      <c r="AU13" s="62" t="s">
        <v>477</v>
      </c>
      <c r="AV13" s="62" t="s">
        <v>376</v>
      </c>
      <c r="AW13" s="20">
        <f t="shared" si="7"/>
        <v>10</v>
      </c>
      <c r="AX13" s="20">
        <v>10</v>
      </c>
      <c r="AY13" s="76" t="s">
        <v>487</v>
      </c>
      <c r="AZ13" s="76" t="s">
        <v>376</v>
      </c>
      <c r="BA13" s="19">
        <v>17</v>
      </c>
      <c r="BB13" s="72">
        <v>16</v>
      </c>
      <c r="BC13" s="62" t="s">
        <v>547</v>
      </c>
      <c r="BD13" s="62" t="s">
        <v>376</v>
      </c>
    </row>
    <row r="14" spans="1:56" ht="26.25" customHeight="1" x14ac:dyDescent="0.25">
      <c r="C14" s="87" t="s">
        <v>532</v>
      </c>
      <c r="G14" s="86">
        <v>0.97</v>
      </c>
      <c r="J14" s="86">
        <v>0.97</v>
      </c>
      <c r="M14" s="86">
        <v>1</v>
      </c>
      <c r="P14" s="89">
        <v>0.98</v>
      </c>
      <c r="S14" s="86">
        <f>SUM(G14,J14,M14,P14)/4</f>
        <v>0.98</v>
      </c>
    </row>
  </sheetData>
  <mergeCells count="81">
    <mergeCell ref="B1:C3"/>
    <mergeCell ref="D1:AZ1"/>
    <mergeCell ref="BA1:BD1"/>
    <mergeCell ref="D2:AZ2"/>
    <mergeCell ref="BA2:BD2"/>
    <mergeCell ref="D3:AZ3"/>
    <mergeCell ref="BA3:BD3"/>
    <mergeCell ref="K8:M8"/>
    <mergeCell ref="M9:M10"/>
    <mergeCell ref="B4:C4"/>
    <mergeCell ref="D4:V4"/>
    <mergeCell ref="BA4:BD4"/>
    <mergeCell ref="B6:AN6"/>
    <mergeCell ref="AO6:BD6"/>
    <mergeCell ref="B7:D7"/>
    <mergeCell ref="E7:T7"/>
    <mergeCell ref="U7:AN7"/>
    <mergeCell ref="AO7:BD7"/>
    <mergeCell ref="B8:B10"/>
    <mergeCell ref="C8:C10"/>
    <mergeCell ref="D8:D10"/>
    <mergeCell ref="E8:G8"/>
    <mergeCell ref="H8:J8"/>
    <mergeCell ref="AG8:AG10"/>
    <mergeCell ref="N8:P8"/>
    <mergeCell ref="Q8:S8"/>
    <mergeCell ref="U8:U10"/>
    <mergeCell ref="V8:V10"/>
    <mergeCell ref="W8:W10"/>
    <mergeCell ref="X8:Y8"/>
    <mergeCell ref="N9:N10"/>
    <mergeCell ref="O9:O10"/>
    <mergeCell ref="P9:P10"/>
    <mergeCell ref="Q9:Q10"/>
    <mergeCell ref="AW8:AZ8"/>
    <mergeCell ref="BA8:BD8"/>
    <mergeCell ref="E9:E10"/>
    <mergeCell ref="F9:F10"/>
    <mergeCell ref="G9:G10"/>
    <mergeCell ref="H9:H10"/>
    <mergeCell ref="I9:I10"/>
    <mergeCell ref="J9:J10"/>
    <mergeCell ref="K9:K10"/>
    <mergeCell ref="L9:L10"/>
    <mergeCell ref="AH8:AJ8"/>
    <mergeCell ref="AL8:AL10"/>
    <mergeCell ref="AM8:AM10"/>
    <mergeCell ref="AN8:AN10"/>
    <mergeCell ref="AO8:AR8"/>
    <mergeCell ref="AS8:AV8"/>
    <mergeCell ref="AT9:AT10"/>
    <mergeCell ref="R9:R10"/>
    <mergeCell ref="S9:S10"/>
    <mergeCell ref="T9:T10"/>
    <mergeCell ref="AD9:AD10"/>
    <mergeCell ref="AE9:AE10"/>
    <mergeCell ref="AF9:AF10"/>
    <mergeCell ref="AH9:AH10"/>
    <mergeCell ref="AI9:AI10"/>
    <mergeCell ref="AJ9:AJ10"/>
    <mergeCell ref="AK9:AK10"/>
    <mergeCell ref="Z8:Z10"/>
    <mergeCell ref="AA8:AA10"/>
    <mergeCell ref="AB8:AB10"/>
    <mergeCell ref="AC8:AC10"/>
    <mergeCell ref="AD8:AF8"/>
    <mergeCell ref="AO9:AO10"/>
    <mergeCell ref="AP9:AP10"/>
    <mergeCell ref="AQ9:AQ10"/>
    <mergeCell ref="AR9:AR10"/>
    <mergeCell ref="AS9:AS10"/>
    <mergeCell ref="BA9:BA10"/>
    <mergeCell ref="BB9:BB10"/>
    <mergeCell ref="BC9:BC10"/>
    <mergeCell ref="BD9:BD10"/>
    <mergeCell ref="AU9:AU10"/>
    <mergeCell ref="AV9:AV10"/>
    <mergeCell ref="AW9:AW10"/>
    <mergeCell ref="AX9:AX10"/>
    <mergeCell ref="AY9:AY10"/>
    <mergeCell ref="AZ9:AZ10"/>
  </mergeCells>
  <conditionalFormatting sqref="S12:S13">
    <cfRule type="cellIs" dxfId="274" priority="5" stopIfTrue="1" operator="between">
      <formula>0.9</formula>
      <formula>1</formula>
    </cfRule>
    <cfRule type="cellIs" dxfId="273" priority="6" stopIfTrue="1" operator="between">
      <formula>0.7</formula>
      <formula>0.8999</formula>
    </cfRule>
    <cfRule type="cellIs" dxfId="272" priority="7" stopIfTrue="1" operator="between">
      <formula>0</formula>
      <formula>0.699</formula>
    </cfRule>
  </conditionalFormatting>
  <conditionalFormatting sqref="J11:J13 G11:G13 M11:M13 P11:P13">
    <cfRule type="cellIs" dxfId="271" priority="8" stopIfTrue="1" operator="between">
      <formula>0.9</formula>
      <formula>1.05</formula>
    </cfRule>
    <cfRule type="cellIs" dxfId="270" priority="9" stopIfTrue="1" operator="between">
      <formula>0.7</formula>
      <formula>0.8999</formula>
    </cfRule>
    <cfRule type="cellIs" dxfId="269" priority="10" stopIfTrue="1" operator="between">
      <formula>0</formula>
      <formula>0.699</formula>
    </cfRule>
    <cfRule type="cellIs" dxfId="268" priority="11" stopIfTrue="1" operator="greaterThan">
      <formula>1.05</formula>
    </cfRule>
  </conditionalFormatting>
  <conditionalFormatting sqref="S11">
    <cfRule type="cellIs" dxfId="267" priority="1" stopIfTrue="1" operator="between">
      <formula>0.9</formula>
      <formula>1.05</formula>
    </cfRule>
    <cfRule type="cellIs" dxfId="266" priority="2" stopIfTrue="1" operator="between">
      <formula>0.7</formula>
      <formula>0.8999</formula>
    </cfRule>
    <cfRule type="cellIs" dxfId="265" priority="3" stopIfTrue="1" operator="between">
      <formula>0</formula>
      <formula>0.699</formula>
    </cfRule>
    <cfRule type="cellIs" dxfId="264" priority="4" stopIfTrue="1" operator="greaterThan">
      <formula>1.05</formula>
    </cfRule>
  </conditionalFormatting>
  <dataValidations count="3">
    <dataValidation type="list" operator="equal" allowBlank="1" showErrorMessage="1" sqref="AG11:AG13" xr:uid="{00000000-0002-0000-0400-000000000000}">
      <formula1>"Gestión"</formula1>
      <formula2>0</formula2>
    </dataValidation>
    <dataValidation type="list" operator="equal" allowBlank="1" showErrorMessage="1" sqref="AC11:AC13" xr:uid="{00000000-0002-0000-0400-000001000000}">
      <formula1>"Alta ,Media ,Baja"</formula1>
      <formula2>0</formula2>
    </dataValidation>
    <dataValidation type="list" operator="equal" allowBlank="1" showErrorMessage="1" sqref="AB11:AB13" xr:uid="{00000000-0002-0000-0400-000002000000}">
      <formula1>"Diario,Semanal,Mensual,Bimestral ,Trimestral,Semestral ,Anual"</formula1>
      <formula2>0</formula2>
    </dataValidation>
  </dataValidation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BD12"/>
  <sheetViews>
    <sheetView topLeftCell="B6" workbookViewId="0">
      <selection activeCell="S12" sqref="S12"/>
    </sheetView>
  </sheetViews>
  <sheetFormatPr baseColWidth="10" defaultRowHeight="15" x14ac:dyDescent="0.25"/>
  <cols>
    <col min="1" max="1" width="2.7109375" customWidth="1"/>
    <col min="3" max="3" width="23.42578125" customWidth="1"/>
    <col min="4" max="4" width="5.140625" bestFit="1" customWidth="1"/>
    <col min="5" max="5" width="3.85546875" customWidth="1"/>
    <col min="6" max="6" width="3.7109375" customWidth="1"/>
    <col min="7" max="7" width="5.5703125" bestFit="1" customWidth="1"/>
    <col min="8" max="8" width="4.85546875" customWidth="1"/>
    <col min="9" max="9" width="4.5703125" customWidth="1"/>
    <col min="10" max="10" width="5.5703125" bestFit="1" customWidth="1"/>
    <col min="11" max="11" width="5" customWidth="1"/>
    <col min="12" max="12" width="4.28515625" customWidth="1"/>
    <col min="13" max="13" width="6.42578125" customWidth="1"/>
    <col min="14" max="14" width="4.140625" customWidth="1"/>
    <col min="15" max="15" width="4.28515625" customWidth="1"/>
    <col min="16" max="16" width="5.5703125" bestFit="1" customWidth="1"/>
    <col min="17" max="17" width="4.5703125" customWidth="1"/>
    <col min="18" max="18" width="3.85546875" customWidth="1"/>
    <col min="19" max="19" width="5.5703125" bestFit="1" customWidth="1"/>
    <col min="20" max="20" width="7.140625" customWidth="1"/>
    <col min="21" max="21" width="15.28515625" customWidth="1"/>
    <col min="22" max="22" width="24.85546875" customWidth="1"/>
    <col min="23" max="23" width="4.5703125" customWidth="1"/>
    <col min="24" max="24" width="15.7109375" customWidth="1"/>
    <col min="25" max="25" width="16" customWidth="1"/>
    <col min="26" max="26" width="3.7109375" customWidth="1"/>
    <col min="28" max="28" width="4.140625" customWidth="1"/>
    <col min="30" max="30" width="4.7109375" customWidth="1"/>
    <col min="31" max="31" width="7.140625" customWidth="1"/>
    <col min="32" max="32" width="6.5703125" customWidth="1"/>
    <col min="33" max="33" width="4" customWidth="1"/>
    <col min="34" max="34" width="28.85546875" customWidth="1"/>
    <col min="35" max="35" width="4.28515625" customWidth="1"/>
    <col min="37" max="37" width="8.42578125" customWidth="1"/>
    <col min="39" max="39" width="15.42578125" customWidth="1"/>
    <col min="40" max="40" width="17" customWidth="1"/>
    <col min="41" max="41" width="5.140625" customWidth="1"/>
    <col min="42" max="42" width="6.28515625" customWidth="1"/>
    <col min="43" max="43" width="27.42578125" customWidth="1"/>
    <col min="44" max="44" width="17.5703125" customWidth="1"/>
    <col min="45" max="45" width="6.42578125" customWidth="1"/>
    <col min="46" max="46" width="7.28515625" customWidth="1"/>
    <col min="47" max="47" width="25.85546875" customWidth="1"/>
    <col min="48" max="48" width="23.28515625" customWidth="1"/>
    <col min="49" max="49" width="6" customWidth="1"/>
    <col min="50" max="50" width="5.28515625" customWidth="1"/>
    <col min="51" max="51" width="29.42578125" customWidth="1"/>
    <col min="52" max="52" width="20.5703125" customWidth="1"/>
    <col min="53" max="53" width="6.140625" customWidth="1"/>
    <col min="54" max="54" width="5.42578125" customWidth="1"/>
    <col min="55" max="55" width="35.140625" customWidth="1"/>
    <col min="56" max="56" width="22.140625" customWidth="1"/>
  </cols>
  <sheetData>
    <row r="1" spans="1:56" ht="15.75" x14ac:dyDescent="0.25">
      <c r="A1" s="1"/>
      <c r="B1" s="103"/>
      <c r="C1" s="103"/>
      <c r="D1" s="104" t="s">
        <v>0</v>
      </c>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5" t="s">
        <v>1</v>
      </c>
      <c r="BB1" s="105"/>
      <c r="BC1" s="105"/>
      <c r="BD1" s="105"/>
    </row>
    <row r="2" spans="1:56" ht="15.75" x14ac:dyDescent="0.25">
      <c r="A2" s="1"/>
      <c r="B2" s="103"/>
      <c r="C2" s="103"/>
      <c r="D2" s="104" t="s">
        <v>2</v>
      </c>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5" t="s">
        <v>3</v>
      </c>
      <c r="BB2" s="105"/>
      <c r="BC2" s="105"/>
      <c r="BD2" s="105"/>
    </row>
    <row r="3" spans="1:56" ht="36.75" customHeight="1" x14ac:dyDescent="0.25">
      <c r="A3" s="1"/>
      <c r="B3" s="103"/>
      <c r="C3" s="103"/>
      <c r="D3" s="104" t="s">
        <v>4</v>
      </c>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5" t="s">
        <v>5</v>
      </c>
      <c r="BB3" s="105"/>
      <c r="BC3" s="105"/>
      <c r="BD3" s="105"/>
    </row>
    <row r="4" spans="1:56" x14ac:dyDescent="0.25">
      <c r="A4" s="1"/>
      <c r="B4" s="109" t="s">
        <v>6</v>
      </c>
      <c r="C4" s="109"/>
      <c r="D4" s="110" t="s">
        <v>142</v>
      </c>
      <c r="E4" s="110"/>
      <c r="F4" s="110"/>
      <c r="G4" s="110"/>
      <c r="H4" s="110"/>
      <c r="I4" s="110"/>
      <c r="J4" s="110"/>
      <c r="K4" s="110"/>
      <c r="L4" s="110"/>
      <c r="M4" s="110"/>
      <c r="N4" s="110"/>
      <c r="O4" s="110"/>
      <c r="P4" s="110"/>
      <c r="Q4" s="110"/>
      <c r="R4" s="110"/>
      <c r="S4" s="110"/>
      <c r="T4" s="110"/>
      <c r="U4" s="110"/>
      <c r="V4" s="110"/>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05" t="s">
        <v>7</v>
      </c>
      <c r="BB4" s="105"/>
      <c r="BC4" s="105"/>
      <c r="BD4" s="105"/>
    </row>
    <row r="6" spans="1:56" ht="15.75" x14ac:dyDescent="0.25">
      <c r="A6" s="2"/>
      <c r="B6" s="111" t="s">
        <v>8</v>
      </c>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3" t="s">
        <v>9</v>
      </c>
      <c r="AP6" s="114"/>
      <c r="AQ6" s="114"/>
      <c r="AR6" s="114"/>
      <c r="AS6" s="114"/>
      <c r="AT6" s="114"/>
      <c r="AU6" s="114"/>
      <c r="AV6" s="114"/>
      <c r="AW6" s="114"/>
      <c r="AX6" s="114"/>
      <c r="AY6" s="114"/>
      <c r="AZ6" s="114"/>
      <c r="BA6" s="114"/>
      <c r="BB6" s="114"/>
      <c r="BC6" s="114"/>
      <c r="BD6" s="115"/>
    </row>
    <row r="7" spans="1:56" x14ac:dyDescent="0.25">
      <c r="A7" s="2"/>
      <c r="B7" s="116"/>
      <c r="C7" s="106"/>
      <c r="D7" s="106"/>
      <c r="E7" s="106" t="s">
        <v>10</v>
      </c>
      <c r="F7" s="106"/>
      <c r="G7" s="106"/>
      <c r="H7" s="106"/>
      <c r="I7" s="106"/>
      <c r="J7" s="106"/>
      <c r="K7" s="106"/>
      <c r="L7" s="106"/>
      <c r="M7" s="106"/>
      <c r="N7" s="106"/>
      <c r="O7" s="106"/>
      <c r="P7" s="106"/>
      <c r="Q7" s="106"/>
      <c r="R7" s="106"/>
      <c r="S7" s="106"/>
      <c r="T7" s="106"/>
      <c r="U7" s="106" t="s">
        <v>11</v>
      </c>
      <c r="V7" s="106"/>
      <c r="W7" s="106"/>
      <c r="X7" s="106"/>
      <c r="Y7" s="106"/>
      <c r="Z7" s="106"/>
      <c r="AA7" s="106"/>
      <c r="AB7" s="106"/>
      <c r="AC7" s="106"/>
      <c r="AD7" s="106"/>
      <c r="AE7" s="106"/>
      <c r="AF7" s="106"/>
      <c r="AG7" s="106"/>
      <c r="AH7" s="106"/>
      <c r="AI7" s="106"/>
      <c r="AJ7" s="106"/>
      <c r="AK7" s="106"/>
      <c r="AL7" s="106"/>
      <c r="AM7" s="106"/>
      <c r="AN7" s="106"/>
      <c r="AO7" s="117"/>
      <c r="AP7" s="117"/>
      <c r="AQ7" s="117"/>
      <c r="AR7" s="117"/>
      <c r="AS7" s="117"/>
      <c r="AT7" s="117"/>
      <c r="AU7" s="117"/>
      <c r="AV7" s="117"/>
      <c r="AW7" s="117"/>
      <c r="AX7" s="117"/>
      <c r="AY7" s="117"/>
      <c r="AZ7" s="117"/>
      <c r="BA7" s="117"/>
      <c r="BB7" s="117"/>
      <c r="BC7" s="117"/>
      <c r="BD7" s="118"/>
    </row>
    <row r="8" spans="1:56" ht="51.75" x14ac:dyDescent="0.25">
      <c r="A8" s="3"/>
      <c r="B8" s="119" t="s">
        <v>12</v>
      </c>
      <c r="C8" s="107" t="s">
        <v>13</v>
      </c>
      <c r="D8" s="107" t="s">
        <v>14</v>
      </c>
      <c r="E8" s="106" t="s">
        <v>15</v>
      </c>
      <c r="F8" s="106"/>
      <c r="G8" s="106"/>
      <c r="H8" s="106" t="s">
        <v>16</v>
      </c>
      <c r="I8" s="106"/>
      <c r="J8" s="106"/>
      <c r="K8" s="106" t="s">
        <v>17</v>
      </c>
      <c r="L8" s="106"/>
      <c r="M8" s="106"/>
      <c r="N8" s="106" t="s">
        <v>18</v>
      </c>
      <c r="O8" s="106"/>
      <c r="P8" s="106"/>
      <c r="Q8" s="106" t="s">
        <v>19</v>
      </c>
      <c r="R8" s="106"/>
      <c r="S8" s="106"/>
      <c r="T8" s="4" t="s">
        <v>20</v>
      </c>
      <c r="U8" s="107" t="s">
        <v>21</v>
      </c>
      <c r="V8" s="107" t="s">
        <v>22</v>
      </c>
      <c r="W8" s="107" t="s">
        <v>23</v>
      </c>
      <c r="X8" s="106" t="s">
        <v>24</v>
      </c>
      <c r="Y8" s="106"/>
      <c r="Z8" s="129" t="s">
        <v>25</v>
      </c>
      <c r="AA8" s="124" t="s">
        <v>26</v>
      </c>
      <c r="AB8" s="124" t="s">
        <v>27</v>
      </c>
      <c r="AC8" s="124" t="s">
        <v>28</v>
      </c>
      <c r="AD8" s="106" t="s">
        <v>29</v>
      </c>
      <c r="AE8" s="106"/>
      <c r="AF8" s="106"/>
      <c r="AG8" s="107" t="s">
        <v>30</v>
      </c>
      <c r="AH8" s="106" t="s">
        <v>31</v>
      </c>
      <c r="AI8" s="106"/>
      <c r="AJ8" s="106"/>
      <c r="AK8" s="28" t="s">
        <v>32</v>
      </c>
      <c r="AL8" s="107" t="s">
        <v>33</v>
      </c>
      <c r="AM8" s="107" t="s">
        <v>34</v>
      </c>
      <c r="AN8" s="107" t="s">
        <v>35</v>
      </c>
      <c r="AO8" s="121" t="s">
        <v>36</v>
      </c>
      <c r="AP8" s="121" t="s">
        <v>36</v>
      </c>
      <c r="AQ8" s="121" t="s">
        <v>36</v>
      </c>
      <c r="AR8" s="121" t="s">
        <v>36</v>
      </c>
      <c r="AS8" s="121" t="s">
        <v>37</v>
      </c>
      <c r="AT8" s="121" t="s">
        <v>36</v>
      </c>
      <c r="AU8" s="121" t="s">
        <v>36</v>
      </c>
      <c r="AV8" s="121" t="s">
        <v>36</v>
      </c>
      <c r="AW8" s="121" t="s">
        <v>38</v>
      </c>
      <c r="AX8" s="121" t="s">
        <v>38</v>
      </c>
      <c r="AY8" s="121" t="s">
        <v>38</v>
      </c>
      <c r="AZ8" s="121" t="s">
        <v>38</v>
      </c>
      <c r="BA8" s="121" t="s">
        <v>39</v>
      </c>
      <c r="BB8" s="121" t="s">
        <v>38</v>
      </c>
      <c r="BC8" s="121" t="s">
        <v>38</v>
      </c>
      <c r="BD8" s="122" t="s">
        <v>38</v>
      </c>
    </row>
    <row r="9" spans="1:56" ht="43.5" x14ac:dyDescent="0.25">
      <c r="A9" s="3"/>
      <c r="B9" s="119"/>
      <c r="C9" s="107"/>
      <c r="D9" s="107"/>
      <c r="E9" s="107" t="s">
        <v>40</v>
      </c>
      <c r="F9" s="107" t="s">
        <v>41</v>
      </c>
      <c r="G9" s="107" t="s">
        <v>42</v>
      </c>
      <c r="H9" s="107" t="s">
        <v>40</v>
      </c>
      <c r="I9" s="107" t="s">
        <v>41</v>
      </c>
      <c r="J9" s="107" t="s">
        <v>42</v>
      </c>
      <c r="K9" s="107" t="s">
        <v>40</v>
      </c>
      <c r="L9" s="107" t="s">
        <v>41</v>
      </c>
      <c r="M9" s="107" t="s">
        <v>42</v>
      </c>
      <c r="N9" s="107" t="s">
        <v>40</v>
      </c>
      <c r="O9" s="107" t="s">
        <v>41</v>
      </c>
      <c r="P9" s="107" t="s">
        <v>42</v>
      </c>
      <c r="Q9" s="107" t="s">
        <v>40</v>
      </c>
      <c r="R9" s="107" t="s">
        <v>41</v>
      </c>
      <c r="S9" s="107" t="s">
        <v>42</v>
      </c>
      <c r="T9" s="107">
        <f>SUM(T11:T11)</f>
        <v>0</v>
      </c>
      <c r="U9" s="107"/>
      <c r="V9" s="107"/>
      <c r="W9" s="107"/>
      <c r="X9" s="39" t="s">
        <v>57</v>
      </c>
      <c r="Y9" s="39" t="s">
        <v>359</v>
      </c>
      <c r="Z9" s="129"/>
      <c r="AA9" s="124"/>
      <c r="AB9" s="124"/>
      <c r="AC9" s="124"/>
      <c r="AD9" s="107" t="s">
        <v>45</v>
      </c>
      <c r="AE9" s="107" t="s">
        <v>46</v>
      </c>
      <c r="AF9" s="107" t="s">
        <v>47</v>
      </c>
      <c r="AG9" s="107"/>
      <c r="AH9" s="107" t="s">
        <v>48</v>
      </c>
      <c r="AI9" s="107" t="s">
        <v>49</v>
      </c>
      <c r="AJ9" s="107" t="s">
        <v>50</v>
      </c>
      <c r="AK9" s="107" t="s">
        <v>51</v>
      </c>
      <c r="AL9" s="107"/>
      <c r="AM9" s="107"/>
      <c r="AN9" s="107"/>
      <c r="AO9" s="123" t="s">
        <v>52</v>
      </c>
      <c r="AP9" s="123" t="s">
        <v>53</v>
      </c>
      <c r="AQ9" s="123" t="s">
        <v>54</v>
      </c>
      <c r="AR9" s="123" t="s">
        <v>55</v>
      </c>
      <c r="AS9" s="123" t="s">
        <v>52</v>
      </c>
      <c r="AT9" s="123" t="s">
        <v>53</v>
      </c>
      <c r="AU9" s="123" t="s">
        <v>54</v>
      </c>
      <c r="AV9" s="123" t="s">
        <v>55</v>
      </c>
      <c r="AW9" s="123" t="s">
        <v>52</v>
      </c>
      <c r="AX9" s="123" t="s">
        <v>53</v>
      </c>
      <c r="AY9" s="123" t="s">
        <v>54</v>
      </c>
      <c r="AZ9" s="123" t="s">
        <v>55</v>
      </c>
      <c r="BA9" s="123" t="s">
        <v>52</v>
      </c>
      <c r="BB9" s="123" t="s">
        <v>53</v>
      </c>
      <c r="BC9" s="123" t="s">
        <v>54</v>
      </c>
      <c r="BD9" s="127" t="s">
        <v>56</v>
      </c>
    </row>
    <row r="10" spans="1:56" ht="35.25" customHeight="1" x14ac:dyDescent="0.25">
      <c r="A10" s="3"/>
      <c r="B10" s="120"/>
      <c r="C10" s="108"/>
      <c r="D10" s="108"/>
      <c r="E10" s="108"/>
      <c r="F10" s="108"/>
      <c r="G10" s="108"/>
      <c r="H10" s="108"/>
      <c r="I10" s="108"/>
      <c r="J10" s="108"/>
      <c r="K10" s="108"/>
      <c r="L10" s="108"/>
      <c r="M10" s="108"/>
      <c r="N10" s="108"/>
      <c r="O10" s="108"/>
      <c r="P10" s="108"/>
      <c r="Q10" s="108"/>
      <c r="R10" s="108"/>
      <c r="S10" s="108"/>
      <c r="T10" s="108"/>
      <c r="U10" s="108"/>
      <c r="V10" s="108"/>
      <c r="W10" s="108"/>
      <c r="X10" s="7" t="s">
        <v>57</v>
      </c>
      <c r="Y10" s="7" t="s">
        <v>359</v>
      </c>
      <c r="Z10" s="130"/>
      <c r="AA10" s="108"/>
      <c r="AB10" s="108"/>
      <c r="AC10" s="108"/>
      <c r="AD10" s="108"/>
      <c r="AE10" s="108"/>
      <c r="AF10" s="108"/>
      <c r="AG10" s="108"/>
      <c r="AH10" s="108"/>
      <c r="AI10" s="108"/>
      <c r="AJ10" s="108"/>
      <c r="AK10" s="107"/>
      <c r="AL10" s="108"/>
      <c r="AM10" s="108"/>
      <c r="AN10" s="108"/>
      <c r="AO10" s="108"/>
      <c r="AP10" s="108"/>
      <c r="AQ10" s="108"/>
      <c r="AR10" s="108"/>
      <c r="AS10" s="108"/>
      <c r="AT10" s="108"/>
      <c r="AU10" s="108"/>
      <c r="AV10" s="108"/>
      <c r="AW10" s="108"/>
      <c r="AX10" s="108"/>
      <c r="AY10" s="108"/>
      <c r="AZ10" s="108"/>
      <c r="BA10" s="108"/>
      <c r="BB10" s="108"/>
      <c r="BC10" s="108"/>
      <c r="BD10" s="128"/>
    </row>
    <row r="11" spans="1:56" ht="180.75" customHeight="1" x14ac:dyDescent="0.25">
      <c r="A11" s="2"/>
      <c r="B11" s="8">
        <v>1</v>
      </c>
      <c r="C11" s="14" t="s">
        <v>134</v>
      </c>
      <c r="D11" s="10"/>
      <c r="E11" s="42">
        <v>13</v>
      </c>
      <c r="F11" s="42">
        <v>13</v>
      </c>
      <c r="G11" s="43">
        <f t="shared" ref="G11" si="0">IF(ISERROR(F11/E11),"",(F11/E11))</f>
        <v>1</v>
      </c>
      <c r="H11" s="42">
        <v>14</v>
      </c>
      <c r="I11" s="42">
        <v>14</v>
      </c>
      <c r="J11" s="43">
        <f t="shared" ref="J11" si="1">IF(ISERROR(I11/H11),"",(I11/H11))</f>
        <v>1</v>
      </c>
      <c r="K11" s="11">
        <v>15</v>
      </c>
      <c r="L11" s="11">
        <v>15</v>
      </c>
      <c r="M11" s="75">
        <f t="shared" ref="M11" si="2">IF(ISERROR(L11/K11),"",(L11/K11))</f>
        <v>1</v>
      </c>
      <c r="N11" s="11">
        <v>15</v>
      </c>
      <c r="O11" s="11">
        <v>15</v>
      </c>
      <c r="P11" s="75">
        <f t="shared" ref="P11" si="3">IF(ISERROR(O11/N11),"",(O11/N11))</f>
        <v>1</v>
      </c>
      <c r="Q11" s="11">
        <f t="shared" ref="Q11:R11" si="4">SUM(E11,H11,K11,N11)</f>
        <v>57</v>
      </c>
      <c r="R11" s="11">
        <f t="shared" si="4"/>
        <v>57</v>
      </c>
      <c r="S11" s="43">
        <f t="shared" ref="S11" si="5">IF(ISERROR(R11/Q11),"",(R11/Q11))</f>
        <v>1</v>
      </c>
      <c r="T11" s="13">
        <f t="shared" ref="T11" si="6">S11*D11</f>
        <v>0</v>
      </c>
      <c r="U11" s="14" t="s">
        <v>135</v>
      </c>
      <c r="V11" s="14" t="s">
        <v>136</v>
      </c>
      <c r="W11" s="15" t="s">
        <v>58</v>
      </c>
      <c r="X11" s="14" t="s">
        <v>137</v>
      </c>
      <c r="Y11" s="14" t="s">
        <v>138</v>
      </c>
      <c r="Z11" s="15" t="s">
        <v>59</v>
      </c>
      <c r="AA11" s="16" t="s">
        <v>60</v>
      </c>
      <c r="AB11" s="15" t="s">
        <v>61</v>
      </c>
      <c r="AC11" s="15" t="s">
        <v>62</v>
      </c>
      <c r="AD11" s="14"/>
      <c r="AE11" s="14">
        <v>2021</v>
      </c>
      <c r="AF11" s="14">
        <v>2020</v>
      </c>
      <c r="AG11" s="15" t="s">
        <v>63</v>
      </c>
      <c r="AH11" s="17" t="s">
        <v>90</v>
      </c>
      <c r="AI11" s="14">
        <v>2</v>
      </c>
      <c r="AJ11" s="14" t="s">
        <v>139</v>
      </c>
      <c r="AK11" s="29"/>
      <c r="AL11" s="14"/>
      <c r="AM11" s="16" t="s">
        <v>140</v>
      </c>
      <c r="AN11" s="16" t="s">
        <v>141</v>
      </c>
      <c r="AO11" s="54">
        <f>E11</f>
        <v>13</v>
      </c>
      <c r="AP11" s="54">
        <v>13</v>
      </c>
      <c r="AQ11" s="46" t="s">
        <v>361</v>
      </c>
      <c r="AR11" s="46" t="s">
        <v>362</v>
      </c>
      <c r="AS11" s="58">
        <v>14</v>
      </c>
      <c r="AT11" s="59">
        <v>14</v>
      </c>
      <c r="AU11" s="52" t="s">
        <v>460</v>
      </c>
      <c r="AV11" s="52" t="s">
        <v>461</v>
      </c>
      <c r="AW11" s="20">
        <f>K11</f>
        <v>15</v>
      </c>
      <c r="AX11" s="20">
        <v>15</v>
      </c>
      <c r="AY11" s="76" t="s">
        <v>497</v>
      </c>
      <c r="AZ11" s="76" t="s">
        <v>498</v>
      </c>
      <c r="BA11" s="60">
        <v>15</v>
      </c>
      <c r="BB11" s="60">
        <v>15</v>
      </c>
      <c r="BC11" s="79" t="s">
        <v>533</v>
      </c>
      <c r="BD11" s="79" t="s">
        <v>534</v>
      </c>
    </row>
    <row r="12" spans="1:56" ht="27" customHeight="1" x14ac:dyDescent="0.25">
      <c r="C12" s="87" t="s">
        <v>532</v>
      </c>
      <c r="G12" s="86">
        <v>1</v>
      </c>
      <c r="J12" s="86">
        <v>1</v>
      </c>
      <c r="M12" s="86">
        <v>1</v>
      </c>
      <c r="P12" s="86">
        <v>1</v>
      </c>
      <c r="S12" s="86">
        <f>SUM(G12,J12,M12,P12)/4</f>
        <v>1</v>
      </c>
    </row>
  </sheetData>
  <mergeCells count="81">
    <mergeCell ref="B1:C3"/>
    <mergeCell ref="D1:AZ1"/>
    <mergeCell ref="BA1:BD1"/>
    <mergeCell ref="D2:AZ2"/>
    <mergeCell ref="BA2:BD2"/>
    <mergeCell ref="D3:AZ3"/>
    <mergeCell ref="BA3:BD3"/>
    <mergeCell ref="K8:M8"/>
    <mergeCell ref="M9:M10"/>
    <mergeCell ref="B4:C4"/>
    <mergeCell ref="D4:V4"/>
    <mergeCell ref="BA4:BD4"/>
    <mergeCell ref="B6:AN6"/>
    <mergeCell ref="AO6:BD6"/>
    <mergeCell ref="B7:D7"/>
    <mergeCell ref="E7:T7"/>
    <mergeCell ref="U7:AN7"/>
    <mergeCell ref="AO7:BD7"/>
    <mergeCell ref="B8:B10"/>
    <mergeCell ref="C8:C10"/>
    <mergeCell ref="D8:D10"/>
    <mergeCell ref="E8:G8"/>
    <mergeCell ref="H8:J8"/>
    <mergeCell ref="AG8:AG10"/>
    <mergeCell ref="N8:P8"/>
    <mergeCell ref="Q8:S8"/>
    <mergeCell ref="U8:U10"/>
    <mergeCell ref="V8:V10"/>
    <mergeCell ref="W8:W10"/>
    <mergeCell ref="X8:Y8"/>
    <mergeCell ref="N9:N10"/>
    <mergeCell ref="O9:O10"/>
    <mergeCell ref="P9:P10"/>
    <mergeCell ref="Q9:Q10"/>
    <mergeCell ref="AW8:AZ8"/>
    <mergeCell ref="BA8:BD8"/>
    <mergeCell ref="E9:E10"/>
    <mergeCell ref="F9:F10"/>
    <mergeCell ref="G9:G10"/>
    <mergeCell ref="H9:H10"/>
    <mergeCell ref="I9:I10"/>
    <mergeCell ref="J9:J10"/>
    <mergeCell ref="K9:K10"/>
    <mergeCell ref="L9:L10"/>
    <mergeCell ref="AH8:AJ8"/>
    <mergeCell ref="AL8:AL10"/>
    <mergeCell ref="AM8:AM10"/>
    <mergeCell ref="AN8:AN10"/>
    <mergeCell ref="AO8:AR8"/>
    <mergeCell ref="AS8:AV8"/>
    <mergeCell ref="AT9:AT10"/>
    <mergeCell ref="R9:R10"/>
    <mergeCell ref="S9:S10"/>
    <mergeCell ref="T9:T10"/>
    <mergeCell ref="AD9:AD10"/>
    <mergeCell ref="AE9:AE10"/>
    <mergeCell ref="AF9:AF10"/>
    <mergeCell ref="AH9:AH10"/>
    <mergeCell ref="AI9:AI10"/>
    <mergeCell ref="AJ9:AJ10"/>
    <mergeCell ref="AK9:AK10"/>
    <mergeCell ref="Z8:Z10"/>
    <mergeCell ref="AA8:AA10"/>
    <mergeCell ref="AB8:AB10"/>
    <mergeCell ref="AC8:AC10"/>
    <mergeCell ref="AD8:AF8"/>
    <mergeCell ref="AO9:AO10"/>
    <mergeCell ref="AP9:AP10"/>
    <mergeCell ref="AQ9:AQ10"/>
    <mergeCell ref="AR9:AR10"/>
    <mergeCell ref="AS9:AS10"/>
    <mergeCell ref="BA9:BA10"/>
    <mergeCell ref="BB9:BB10"/>
    <mergeCell ref="BC9:BC10"/>
    <mergeCell ref="BD9:BD10"/>
    <mergeCell ref="AU9:AU10"/>
    <mergeCell ref="AV9:AV10"/>
    <mergeCell ref="AW9:AW10"/>
    <mergeCell ref="AX9:AX10"/>
    <mergeCell ref="AY9:AY10"/>
    <mergeCell ref="AZ9:AZ10"/>
  </mergeCells>
  <conditionalFormatting sqref="G11">
    <cfRule type="cellIs" dxfId="263" priority="33" stopIfTrue="1" operator="between">
      <formula>0.9</formula>
      <formula>1.05</formula>
    </cfRule>
    <cfRule type="cellIs" dxfId="262" priority="34" stopIfTrue="1" operator="between">
      <formula>0.7</formula>
      <formula>0.8999</formula>
    </cfRule>
    <cfRule type="cellIs" dxfId="261" priority="35" stopIfTrue="1" operator="between">
      <formula>0</formula>
      <formula>0.699</formula>
    </cfRule>
    <cfRule type="cellIs" dxfId="260" priority="36" stopIfTrue="1" operator="greaterThan">
      <formula>1.05</formula>
    </cfRule>
  </conditionalFormatting>
  <conditionalFormatting sqref="G11">
    <cfRule type="cellIs" dxfId="259" priority="37" stopIfTrue="1" operator="between">
      <formula>0.9</formula>
      <formula>1.05</formula>
    </cfRule>
    <cfRule type="cellIs" dxfId="258" priority="38" stopIfTrue="1" operator="between">
      <formula>0.7</formula>
      <formula>0.8999</formula>
    </cfRule>
    <cfRule type="cellIs" dxfId="257" priority="39" stopIfTrue="1" operator="between">
      <formula>0</formula>
      <formula>0.699</formula>
    </cfRule>
    <cfRule type="cellIs" dxfId="256" priority="40" stopIfTrue="1" operator="greaterThan">
      <formula>1.05</formula>
    </cfRule>
  </conditionalFormatting>
  <conditionalFormatting sqref="J11">
    <cfRule type="cellIs" dxfId="255" priority="25" stopIfTrue="1" operator="between">
      <formula>0.9</formula>
      <formula>1.05</formula>
    </cfRule>
    <cfRule type="cellIs" dxfId="254" priority="26" stopIfTrue="1" operator="between">
      <formula>0.7</formula>
      <formula>0.8999</formula>
    </cfRule>
    <cfRule type="cellIs" dxfId="253" priority="27" stopIfTrue="1" operator="between">
      <formula>0</formula>
      <formula>0.699</formula>
    </cfRule>
    <cfRule type="cellIs" dxfId="252" priority="28" stopIfTrue="1" operator="greaterThan">
      <formula>1.05</formula>
    </cfRule>
  </conditionalFormatting>
  <conditionalFormatting sqref="J11">
    <cfRule type="cellIs" dxfId="251" priority="29" stopIfTrue="1" operator="between">
      <formula>0.9</formula>
      <formula>1.05</formula>
    </cfRule>
    <cfRule type="cellIs" dxfId="250" priority="30" stopIfTrue="1" operator="between">
      <formula>0.7</formula>
      <formula>0.8999</formula>
    </cfRule>
    <cfRule type="cellIs" dxfId="249" priority="31" stopIfTrue="1" operator="between">
      <formula>0</formula>
      <formula>0.699</formula>
    </cfRule>
    <cfRule type="cellIs" dxfId="248" priority="32" stopIfTrue="1" operator="greaterThan">
      <formula>1.05</formula>
    </cfRule>
  </conditionalFormatting>
  <conditionalFormatting sqref="S11">
    <cfRule type="cellIs" dxfId="247" priority="17" stopIfTrue="1" operator="between">
      <formula>0.9</formula>
      <formula>1.05</formula>
    </cfRule>
    <cfRule type="cellIs" dxfId="246" priority="18" stopIfTrue="1" operator="between">
      <formula>0.7</formula>
      <formula>0.8999</formula>
    </cfRule>
    <cfRule type="cellIs" dxfId="245" priority="19" stopIfTrue="1" operator="between">
      <formula>0</formula>
      <formula>0.699</formula>
    </cfRule>
    <cfRule type="cellIs" dxfId="244" priority="20" stopIfTrue="1" operator="greaterThan">
      <formula>1.05</formula>
    </cfRule>
  </conditionalFormatting>
  <conditionalFormatting sqref="S11">
    <cfRule type="cellIs" dxfId="243" priority="21" stopIfTrue="1" operator="between">
      <formula>0.9</formula>
      <formula>1.05</formula>
    </cfRule>
    <cfRule type="cellIs" dxfId="242" priority="22" stopIfTrue="1" operator="between">
      <formula>0.7</formula>
      <formula>0.8999</formula>
    </cfRule>
    <cfRule type="cellIs" dxfId="241" priority="23" stopIfTrue="1" operator="between">
      <formula>0</formula>
      <formula>0.699</formula>
    </cfRule>
    <cfRule type="cellIs" dxfId="240" priority="24" stopIfTrue="1" operator="greaterThan">
      <formula>1.05</formula>
    </cfRule>
  </conditionalFormatting>
  <conditionalFormatting sqref="M11">
    <cfRule type="cellIs" dxfId="239" priority="9" stopIfTrue="1" operator="between">
      <formula>0.9</formula>
      <formula>1.05</formula>
    </cfRule>
    <cfRule type="cellIs" dxfId="238" priority="10" stopIfTrue="1" operator="between">
      <formula>0.7</formula>
      <formula>0.8999</formula>
    </cfRule>
    <cfRule type="cellIs" dxfId="237" priority="11" stopIfTrue="1" operator="between">
      <formula>0</formula>
      <formula>0.699</formula>
    </cfRule>
    <cfRule type="cellIs" dxfId="236" priority="12" stopIfTrue="1" operator="greaterThan">
      <formula>1.05</formula>
    </cfRule>
  </conditionalFormatting>
  <conditionalFormatting sqref="M11">
    <cfRule type="cellIs" dxfId="235" priority="13" stopIfTrue="1" operator="between">
      <formula>0.9</formula>
      <formula>1.05</formula>
    </cfRule>
    <cfRule type="cellIs" dxfId="234" priority="14" stopIfTrue="1" operator="between">
      <formula>0.7</formula>
      <formula>0.8999</formula>
    </cfRule>
    <cfRule type="cellIs" dxfId="233" priority="15" stopIfTrue="1" operator="between">
      <formula>0</formula>
      <formula>0.699</formula>
    </cfRule>
    <cfRule type="cellIs" dxfId="232" priority="16" stopIfTrue="1" operator="greaterThan">
      <formula>1.05</formula>
    </cfRule>
  </conditionalFormatting>
  <conditionalFormatting sqref="P11">
    <cfRule type="cellIs" dxfId="231" priority="1" stopIfTrue="1" operator="between">
      <formula>0.9</formula>
      <formula>1.05</formula>
    </cfRule>
    <cfRule type="cellIs" dxfId="230" priority="2" stopIfTrue="1" operator="between">
      <formula>0.7</formula>
      <formula>0.8999</formula>
    </cfRule>
    <cfRule type="cellIs" dxfId="229" priority="3" stopIfTrue="1" operator="between">
      <formula>0</formula>
      <formula>0.699</formula>
    </cfRule>
    <cfRule type="cellIs" dxfId="228" priority="4" stopIfTrue="1" operator="greaterThan">
      <formula>1.05</formula>
    </cfRule>
  </conditionalFormatting>
  <conditionalFormatting sqref="P11">
    <cfRule type="cellIs" dxfId="227" priority="5" stopIfTrue="1" operator="between">
      <formula>0.9</formula>
      <formula>1.05</formula>
    </cfRule>
    <cfRule type="cellIs" dxfId="226" priority="6" stopIfTrue="1" operator="between">
      <formula>0.7</formula>
      <formula>0.8999</formula>
    </cfRule>
    <cfRule type="cellIs" dxfId="225" priority="7" stopIfTrue="1" operator="between">
      <formula>0</formula>
      <formula>0.699</formula>
    </cfRule>
    <cfRule type="cellIs" dxfId="224" priority="8" stopIfTrue="1" operator="greaterThan">
      <formula>1.05</formula>
    </cfRule>
  </conditionalFormatting>
  <dataValidations count="3">
    <dataValidation type="list" operator="equal" allowBlank="1" showErrorMessage="1" sqref="AG11" xr:uid="{00000000-0002-0000-0600-000000000000}">
      <formula1>"Gestión"</formula1>
      <formula2>0</formula2>
    </dataValidation>
    <dataValidation type="list" operator="equal" allowBlank="1" showErrorMessage="1" sqref="AC11" xr:uid="{00000000-0002-0000-0600-000001000000}">
      <formula1>"Alta ,Media ,Baja"</formula1>
      <formula2>0</formula2>
    </dataValidation>
    <dataValidation type="list" operator="equal" allowBlank="1" showErrorMessage="1" sqref="AB11" xr:uid="{00000000-0002-0000-0600-000002000000}">
      <formula1>"Diario,Semanal,Mensual,Bimestral ,Trimestral,Semestral ,Anual"</formula1>
      <formula2>0</formula2>
    </dataValidation>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BD12"/>
  <sheetViews>
    <sheetView topLeftCell="A7" workbookViewId="0">
      <selection activeCell="S12" sqref="S12"/>
    </sheetView>
  </sheetViews>
  <sheetFormatPr baseColWidth="10" defaultRowHeight="15" x14ac:dyDescent="0.25"/>
  <cols>
    <col min="1" max="1" width="2.7109375" customWidth="1"/>
    <col min="2" max="2" width="4.140625" customWidth="1"/>
    <col min="3" max="3" width="23.28515625" customWidth="1"/>
    <col min="4" max="4" width="5" customWidth="1"/>
    <col min="5" max="5" width="4" customWidth="1"/>
    <col min="6" max="6" width="3.42578125" customWidth="1"/>
    <col min="7" max="7" width="5.5703125" bestFit="1" customWidth="1"/>
    <col min="8" max="8" width="4.28515625" customWidth="1"/>
    <col min="9" max="9" width="4.85546875" customWidth="1"/>
    <col min="10" max="10" width="5.140625" customWidth="1"/>
    <col min="11" max="11" width="3.42578125" customWidth="1"/>
    <col min="12" max="12" width="4.42578125" customWidth="1"/>
    <col min="13" max="13" width="5.5703125" bestFit="1" customWidth="1"/>
    <col min="14" max="14" width="4" customWidth="1"/>
    <col min="15" max="15" width="3.85546875" customWidth="1"/>
    <col min="16" max="16" width="6.42578125" customWidth="1"/>
    <col min="17" max="17" width="4" customWidth="1"/>
    <col min="18" max="18" width="4.140625" customWidth="1"/>
    <col min="19" max="19" width="6.28515625" customWidth="1"/>
    <col min="20" max="20" width="8.140625" customWidth="1"/>
    <col min="21" max="21" width="15.42578125" customWidth="1"/>
    <col min="22" max="22" width="14.42578125" customWidth="1"/>
    <col min="23" max="23" width="5.28515625" customWidth="1"/>
    <col min="24" max="24" width="15.140625" customWidth="1"/>
    <col min="25" max="25" width="13.85546875" customWidth="1"/>
    <col min="26" max="26" width="5" customWidth="1"/>
    <col min="27" max="27" width="8.85546875" customWidth="1"/>
    <col min="28" max="28" width="5" customWidth="1"/>
    <col min="29" max="29" width="4.5703125" customWidth="1"/>
    <col min="30" max="30" width="6.7109375" customWidth="1"/>
    <col min="31" max="31" width="7.85546875" customWidth="1"/>
    <col min="32" max="32" width="8" customWidth="1"/>
    <col min="33" max="33" width="5.42578125" customWidth="1"/>
    <col min="34" max="34" width="24.42578125" customWidth="1"/>
    <col min="35" max="35" width="4.85546875" customWidth="1"/>
    <col min="36" max="36" width="8.7109375" customWidth="1"/>
    <col min="38" max="38" width="5.85546875" customWidth="1"/>
    <col min="40" max="40" width="15.28515625" customWidth="1"/>
    <col min="41" max="41" width="5" customWidth="1"/>
    <col min="42" max="42" width="4.28515625" customWidth="1"/>
    <col min="43" max="43" width="27.140625" customWidth="1"/>
    <col min="44" max="44" width="23" customWidth="1"/>
    <col min="45" max="45" width="4.140625" customWidth="1"/>
    <col min="46" max="46" width="4.28515625" customWidth="1"/>
    <col min="47" max="47" width="21.140625" customWidth="1"/>
    <col min="48" max="48" width="17.140625" customWidth="1"/>
    <col min="49" max="50" width="4.28515625" customWidth="1"/>
    <col min="51" max="51" width="17.42578125" customWidth="1"/>
    <col min="52" max="52" width="17.28515625" customWidth="1"/>
    <col min="53" max="54" width="4" customWidth="1"/>
    <col min="55" max="55" width="23.85546875" customWidth="1"/>
    <col min="56" max="56" width="19.5703125" customWidth="1"/>
  </cols>
  <sheetData>
    <row r="1" spans="1:56" ht="15.75" x14ac:dyDescent="0.25">
      <c r="A1" s="1"/>
      <c r="B1" s="103"/>
      <c r="C1" s="103"/>
      <c r="D1" s="104" t="s">
        <v>0</v>
      </c>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5" t="s">
        <v>1</v>
      </c>
      <c r="BB1" s="105"/>
      <c r="BC1" s="105"/>
      <c r="BD1" s="105"/>
    </row>
    <row r="2" spans="1:56" ht="15.75" x14ac:dyDescent="0.25">
      <c r="A2" s="1"/>
      <c r="B2" s="103"/>
      <c r="C2" s="103"/>
      <c r="D2" s="104" t="s">
        <v>2</v>
      </c>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5" t="s">
        <v>3</v>
      </c>
      <c r="BB2" s="105"/>
      <c r="BC2" s="105"/>
      <c r="BD2" s="105"/>
    </row>
    <row r="3" spans="1:56" ht="45" customHeight="1" x14ac:dyDescent="0.25">
      <c r="A3" s="1"/>
      <c r="B3" s="103"/>
      <c r="C3" s="103"/>
      <c r="D3" s="104" t="s">
        <v>4</v>
      </c>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5" t="s">
        <v>5</v>
      </c>
      <c r="BB3" s="105"/>
      <c r="BC3" s="105"/>
      <c r="BD3" s="105"/>
    </row>
    <row r="4" spans="1:56" x14ac:dyDescent="0.25">
      <c r="A4" s="1"/>
      <c r="B4" s="109" t="s">
        <v>6</v>
      </c>
      <c r="C4" s="109"/>
      <c r="D4" s="110" t="s">
        <v>152</v>
      </c>
      <c r="E4" s="110"/>
      <c r="F4" s="110"/>
      <c r="G4" s="110"/>
      <c r="H4" s="110"/>
      <c r="I4" s="110"/>
      <c r="J4" s="110"/>
      <c r="K4" s="110"/>
      <c r="L4" s="110"/>
      <c r="M4" s="110"/>
      <c r="N4" s="110"/>
      <c r="O4" s="110"/>
      <c r="P4" s="110"/>
      <c r="Q4" s="110"/>
      <c r="R4" s="110"/>
      <c r="S4" s="110"/>
      <c r="T4" s="110"/>
      <c r="U4" s="110"/>
      <c r="V4" s="110"/>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05" t="s">
        <v>7</v>
      </c>
      <c r="BB4" s="105"/>
      <c r="BC4" s="105"/>
      <c r="BD4" s="105"/>
    </row>
    <row r="6" spans="1:56" ht="15.75" x14ac:dyDescent="0.25">
      <c r="A6" s="2"/>
      <c r="B6" s="111" t="s">
        <v>8</v>
      </c>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3" t="s">
        <v>9</v>
      </c>
      <c r="AP6" s="114"/>
      <c r="AQ6" s="114"/>
      <c r="AR6" s="114"/>
      <c r="AS6" s="114"/>
      <c r="AT6" s="114"/>
      <c r="AU6" s="114"/>
      <c r="AV6" s="114"/>
      <c r="AW6" s="114"/>
      <c r="AX6" s="114"/>
      <c r="AY6" s="114"/>
      <c r="AZ6" s="114"/>
      <c r="BA6" s="114"/>
      <c r="BB6" s="114"/>
      <c r="BC6" s="114"/>
      <c r="BD6" s="115"/>
    </row>
    <row r="7" spans="1:56" x14ac:dyDescent="0.25">
      <c r="A7" s="2"/>
      <c r="B7" s="116"/>
      <c r="C7" s="106"/>
      <c r="D7" s="106"/>
      <c r="E7" s="106" t="s">
        <v>10</v>
      </c>
      <c r="F7" s="106"/>
      <c r="G7" s="106"/>
      <c r="H7" s="106"/>
      <c r="I7" s="106"/>
      <c r="J7" s="106"/>
      <c r="K7" s="106"/>
      <c r="L7" s="106"/>
      <c r="M7" s="106"/>
      <c r="N7" s="106"/>
      <c r="O7" s="106"/>
      <c r="P7" s="106"/>
      <c r="Q7" s="106"/>
      <c r="R7" s="106"/>
      <c r="S7" s="106"/>
      <c r="T7" s="106"/>
      <c r="U7" s="106" t="s">
        <v>11</v>
      </c>
      <c r="V7" s="106"/>
      <c r="W7" s="106"/>
      <c r="X7" s="106"/>
      <c r="Y7" s="106"/>
      <c r="Z7" s="106"/>
      <c r="AA7" s="106"/>
      <c r="AB7" s="106"/>
      <c r="AC7" s="106"/>
      <c r="AD7" s="106"/>
      <c r="AE7" s="106"/>
      <c r="AF7" s="106"/>
      <c r="AG7" s="106"/>
      <c r="AH7" s="106"/>
      <c r="AI7" s="106"/>
      <c r="AJ7" s="106"/>
      <c r="AK7" s="106"/>
      <c r="AL7" s="106"/>
      <c r="AM7" s="106"/>
      <c r="AN7" s="106"/>
      <c r="AO7" s="117"/>
      <c r="AP7" s="117"/>
      <c r="AQ7" s="117"/>
      <c r="AR7" s="117"/>
      <c r="AS7" s="117"/>
      <c r="AT7" s="117"/>
      <c r="AU7" s="117"/>
      <c r="AV7" s="117"/>
      <c r="AW7" s="117"/>
      <c r="AX7" s="117"/>
      <c r="AY7" s="117"/>
      <c r="AZ7" s="117"/>
      <c r="BA7" s="117"/>
      <c r="BB7" s="117"/>
      <c r="BC7" s="117"/>
      <c r="BD7" s="118"/>
    </row>
    <row r="8" spans="1:56" ht="36.75" x14ac:dyDescent="0.25">
      <c r="A8" s="3"/>
      <c r="B8" s="119" t="s">
        <v>12</v>
      </c>
      <c r="C8" s="107" t="s">
        <v>13</v>
      </c>
      <c r="D8" s="107" t="s">
        <v>14</v>
      </c>
      <c r="E8" s="106" t="s">
        <v>15</v>
      </c>
      <c r="F8" s="106"/>
      <c r="G8" s="106"/>
      <c r="H8" s="106" t="s">
        <v>16</v>
      </c>
      <c r="I8" s="106"/>
      <c r="J8" s="106"/>
      <c r="K8" s="106" t="s">
        <v>17</v>
      </c>
      <c r="L8" s="106"/>
      <c r="M8" s="106"/>
      <c r="N8" s="106" t="s">
        <v>18</v>
      </c>
      <c r="O8" s="106"/>
      <c r="P8" s="106"/>
      <c r="Q8" s="106" t="s">
        <v>19</v>
      </c>
      <c r="R8" s="106"/>
      <c r="S8" s="106"/>
      <c r="T8" s="4" t="s">
        <v>20</v>
      </c>
      <c r="U8" s="107" t="s">
        <v>21</v>
      </c>
      <c r="V8" s="107" t="s">
        <v>22</v>
      </c>
      <c r="W8" s="107" t="s">
        <v>23</v>
      </c>
      <c r="X8" s="106" t="s">
        <v>24</v>
      </c>
      <c r="Y8" s="106"/>
      <c r="Z8" s="124" t="s">
        <v>25</v>
      </c>
      <c r="AA8" s="124" t="s">
        <v>26</v>
      </c>
      <c r="AB8" s="124" t="s">
        <v>27</v>
      </c>
      <c r="AC8" s="124" t="s">
        <v>28</v>
      </c>
      <c r="AD8" s="106" t="s">
        <v>29</v>
      </c>
      <c r="AE8" s="106"/>
      <c r="AF8" s="106"/>
      <c r="AG8" s="107" t="s">
        <v>30</v>
      </c>
      <c r="AH8" s="106" t="s">
        <v>31</v>
      </c>
      <c r="AI8" s="106"/>
      <c r="AJ8" s="106"/>
      <c r="AK8" s="28" t="s">
        <v>32</v>
      </c>
      <c r="AL8" s="107" t="s">
        <v>33</v>
      </c>
      <c r="AM8" s="107" t="s">
        <v>34</v>
      </c>
      <c r="AN8" s="107" t="s">
        <v>35</v>
      </c>
      <c r="AO8" s="121" t="s">
        <v>36</v>
      </c>
      <c r="AP8" s="121" t="s">
        <v>36</v>
      </c>
      <c r="AQ8" s="121" t="s">
        <v>36</v>
      </c>
      <c r="AR8" s="121" t="s">
        <v>36</v>
      </c>
      <c r="AS8" s="121" t="s">
        <v>37</v>
      </c>
      <c r="AT8" s="121" t="s">
        <v>36</v>
      </c>
      <c r="AU8" s="121" t="s">
        <v>36</v>
      </c>
      <c r="AV8" s="121" t="s">
        <v>36</v>
      </c>
      <c r="AW8" s="121" t="s">
        <v>38</v>
      </c>
      <c r="AX8" s="121" t="s">
        <v>38</v>
      </c>
      <c r="AY8" s="121" t="s">
        <v>38</v>
      </c>
      <c r="AZ8" s="121" t="s">
        <v>38</v>
      </c>
      <c r="BA8" s="121" t="s">
        <v>39</v>
      </c>
      <c r="BB8" s="121" t="s">
        <v>38</v>
      </c>
      <c r="BC8" s="121" t="s">
        <v>38</v>
      </c>
      <c r="BD8" s="122" t="s">
        <v>38</v>
      </c>
    </row>
    <row r="9" spans="1:56" ht="48.75" customHeight="1" x14ac:dyDescent="0.25">
      <c r="A9" s="3"/>
      <c r="B9" s="119"/>
      <c r="C9" s="107"/>
      <c r="D9" s="107"/>
      <c r="E9" s="107" t="s">
        <v>40</v>
      </c>
      <c r="F9" s="107" t="s">
        <v>41</v>
      </c>
      <c r="G9" s="107" t="s">
        <v>42</v>
      </c>
      <c r="H9" s="107" t="s">
        <v>40</v>
      </c>
      <c r="I9" s="107" t="s">
        <v>41</v>
      </c>
      <c r="J9" s="107" t="s">
        <v>42</v>
      </c>
      <c r="K9" s="107" t="s">
        <v>40</v>
      </c>
      <c r="L9" s="107" t="s">
        <v>41</v>
      </c>
      <c r="M9" s="107" t="s">
        <v>42</v>
      </c>
      <c r="N9" s="107" t="s">
        <v>40</v>
      </c>
      <c r="O9" s="107" t="s">
        <v>41</v>
      </c>
      <c r="P9" s="107" t="s">
        <v>42</v>
      </c>
      <c r="Q9" s="107" t="s">
        <v>40</v>
      </c>
      <c r="R9" s="107" t="s">
        <v>41</v>
      </c>
      <c r="S9" s="107" t="s">
        <v>42</v>
      </c>
      <c r="T9" s="107">
        <f>SUM(T11:T11)</f>
        <v>0</v>
      </c>
      <c r="U9" s="107"/>
      <c r="V9" s="107"/>
      <c r="W9" s="107"/>
      <c r="X9" s="34" t="s">
        <v>57</v>
      </c>
      <c r="Y9" s="34" t="s">
        <v>359</v>
      </c>
      <c r="Z9" s="124"/>
      <c r="AA9" s="124"/>
      <c r="AB9" s="124"/>
      <c r="AC9" s="124"/>
      <c r="AD9" s="107" t="s">
        <v>45</v>
      </c>
      <c r="AE9" s="107" t="s">
        <v>46</v>
      </c>
      <c r="AF9" s="107" t="s">
        <v>47</v>
      </c>
      <c r="AG9" s="107"/>
      <c r="AH9" s="107" t="s">
        <v>48</v>
      </c>
      <c r="AI9" s="107" t="s">
        <v>49</v>
      </c>
      <c r="AJ9" s="107" t="s">
        <v>50</v>
      </c>
      <c r="AK9" s="107" t="s">
        <v>51</v>
      </c>
      <c r="AL9" s="107"/>
      <c r="AM9" s="107"/>
      <c r="AN9" s="107"/>
      <c r="AO9" s="123" t="s">
        <v>52</v>
      </c>
      <c r="AP9" s="123" t="s">
        <v>53</v>
      </c>
      <c r="AQ9" s="123" t="s">
        <v>54</v>
      </c>
      <c r="AR9" s="123" t="s">
        <v>55</v>
      </c>
      <c r="AS9" s="123" t="s">
        <v>52</v>
      </c>
      <c r="AT9" s="123" t="s">
        <v>53</v>
      </c>
      <c r="AU9" s="123" t="s">
        <v>54</v>
      </c>
      <c r="AV9" s="123" t="s">
        <v>55</v>
      </c>
      <c r="AW9" s="123" t="s">
        <v>52</v>
      </c>
      <c r="AX9" s="123" t="s">
        <v>53</v>
      </c>
      <c r="AY9" s="123" t="s">
        <v>54</v>
      </c>
      <c r="AZ9" s="123" t="s">
        <v>55</v>
      </c>
      <c r="BA9" s="123" t="s">
        <v>52</v>
      </c>
      <c r="BB9" s="123" t="s">
        <v>53</v>
      </c>
      <c r="BC9" s="123" t="s">
        <v>54</v>
      </c>
      <c r="BD9" s="127" t="s">
        <v>56</v>
      </c>
    </row>
    <row r="10" spans="1:56" ht="9" customHeight="1" x14ac:dyDescent="0.25">
      <c r="A10" s="3"/>
      <c r="B10" s="120"/>
      <c r="C10" s="108"/>
      <c r="D10" s="108"/>
      <c r="E10" s="108"/>
      <c r="F10" s="108"/>
      <c r="G10" s="108"/>
      <c r="H10" s="108"/>
      <c r="I10" s="108"/>
      <c r="J10" s="108"/>
      <c r="K10" s="108"/>
      <c r="L10" s="108"/>
      <c r="M10" s="108"/>
      <c r="N10" s="108"/>
      <c r="O10" s="108"/>
      <c r="P10" s="108"/>
      <c r="Q10" s="108"/>
      <c r="R10" s="108"/>
      <c r="S10" s="108"/>
      <c r="T10" s="108"/>
      <c r="U10" s="108"/>
      <c r="V10" s="108"/>
      <c r="W10" s="108"/>
      <c r="X10" s="7" t="s">
        <v>57</v>
      </c>
      <c r="Y10" s="7" t="s">
        <v>44</v>
      </c>
      <c r="Z10" s="108"/>
      <c r="AA10" s="108"/>
      <c r="AB10" s="108"/>
      <c r="AC10" s="108"/>
      <c r="AD10" s="108"/>
      <c r="AE10" s="108"/>
      <c r="AF10" s="108"/>
      <c r="AG10" s="108"/>
      <c r="AH10" s="108"/>
      <c r="AI10" s="108"/>
      <c r="AJ10" s="108"/>
      <c r="AK10" s="107"/>
      <c r="AL10" s="108"/>
      <c r="AM10" s="108"/>
      <c r="AN10" s="108"/>
      <c r="AO10" s="108"/>
      <c r="AP10" s="108"/>
      <c r="AQ10" s="108"/>
      <c r="AR10" s="108"/>
      <c r="AS10" s="108"/>
      <c r="AT10" s="108"/>
      <c r="AU10" s="108"/>
      <c r="AV10" s="108"/>
      <c r="AW10" s="108"/>
      <c r="AX10" s="108"/>
      <c r="AY10" s="108"/>
      <c r="AZ10" s="108"/>
      <c r="BA10" s="108"/>
      <c r="BB10" s="108"/>
      <c r="BC10" s="108"/>
      <c r="BD10" s="128"/>
    </row>
    <row r="11" spans="1:56" ht="209.25" customHeight="1" x14ac:dyDescent="0.25">
      <c r="A11" s="2"/>
      <c r="B11" s="8">
        <v>1</v>
      </c>
      <c r="C11" s="14" t="s">
        <v>143</v>
      </c>
      <c r="D11" s="10"/>
      <c r="E11" s="11">
        <v>9</v>
      </c>
      <c r="F11" s="11">
        <v>9</v>
      </c>
      <c r="G11" s="75">
        <f t="shared" ref="G11" si="0">IF(ISERROR(F11/E11),"",(F11/E11))</f>
        <v>1</v>
      </c>
      <c r="H11" s="11">
        <v>7</v>
      </c>
      <c r="I11" s="11">
        <v>6</v>
      </c>
      <c r="J11" s="75">
        <f t="shared" ref="J11" si="1">IF(ISERROR(I11/H11),"",(I11/H11))</f>
        <v>0.8571428571428571</v>
      </c>
      <c r="K11" s="11">
        <v>4</v>
      </c>
      <c r="L11" s="11">
        <v>4</v>
      </c>
      <c r="M11" s="75">
        <f t="shared" ref="M11" si="2">IF(ISERROR(L11/K11),"",(L11/K11))</f>
        <v>1</v>
      </c>
      <c r="N11" s="11">
        <v>6</v>
      </c>
      <c r="O11" s="11">
        <v>6</v>
      </c>
      <c r="P11" s="75">
        <f t="shared" ref="P11" si="3">IF(ISERROR(O11/N11),"",(O11/N11))</f>
        <v>1</v>
      </c>
      <c r="Q11" s="11">
        <f t="shared" ref="Q11:R11" si="4">SUM(E11,H11,K11,N11)</f>
        <v>26</v>
      </c>
      <c r="R11" s="11">
        <f t="shared" si="4"/>
        <v>25</v>
      </c>
      <c r="S11" s="75">
        <f t="shared" ref="S11" si="5">IF(ISERROR(R11/Q11),"",(R11/Q11))</f>
        <v>0.96153846153846156</v>
      </c>
      <c r="T11" s="13">
        <f t="shared" ref="T11" si="6">S11*D11</f>
        <v>0</v>
      </c>
      <c r="U11" s="14" t="s">
        <v>144</v>
      </c>
      <c r="V11" s="14" t="s">
        <v>145</v>
      </c>
      <c r="W11" s="15" t="s">
        <v>58</v>
      </c>
      <c r="X11" s="14" t="s">
        <v>146</v>
      </c>
      <c r="Y11" s="14" t="s">
        <v>147</v>
      </c>
      <c r="Z11" s="15" t="s">
        <v>59</v>
      </c>
      <c r="AA11" s="16" t="s">
        <v>60</v>
      </c>
      <c r="AB11" s="15" t="s">
        <v>61</v>
      </c>
      <c r="AC11" s="15" t="s">
        <v>62</v>
      </c>
      <c r="AD11" s="14"/>
      <c r="AE11" s="14">
        <v>2021</v>
      </c>
      <c r="AF11" s="14">
        <v>2020</v>
      </c>
      <c r="AG11" s="15" t="s">
        <v>63</v>
      </c>
      <c r="AH11" s="17" t="s">
        <v>93</v>
      </c>
      <c r="AI11" s="14">
        <v>3</v>
      </c>
      <c r="AJ11" s="14" t="s">
        <v>148</v>
      </c>
      <c r="AK11" s="35" t="s">
        <v>149</v>
      </c>
      <c r="AL11" s="14"/>
      <c r="AM11" s="16" t="s">
        <v>150</v>
      </c>
      <c r="AN11" s="16" t="s">
        <v>151</v>
      </c>
      <c r="AO11" s="80">
        <v>9</v>
      </c>
      <c r="AP11" s="20">
        <v>9</v>
      </c>
      <c r="AQ11" s="96" t="s">
        <v>571</v>
      </c>
      <c r="AR11" s="96" t="s">
        <v>572</v>
      </c>
      <c r="AS11" s="19">
        <v>7</v>
      </c>
      <c r="AT11" s="22">
        <v>6</v>
      </c>
      <c r="AU11" s="97" t="s">
        <v>573</v>
      </c>
      <c r="AV11" s="98" t="s">
        <v>574</v>
      </c>
      <c r="AW11" s="20">
        <v>4</v>
      </c>
      <c r="AX11" s="20">
        <v>4</v>
      </c>
      <c r="AY11" s="99" t="s">
        <v>575</v>
      </c>
      <c r="AZ11" s="100" t="s">
        <v>576</v>
      </c>
      <c r="BA11" s="19">
        <f t="shared" ref="BA11" si="7">N11</f>
        <v>6</v>
      </c>
      <c r="BB11" s="19">
        <v>6</v>
      </c>
      <c r="BC11" s="101" t="s">
        <v>577</v>
      </c>
      <c r="BD11" s="102" t="s">
        <v>576</v>
      </c>
    </row>
    <row r="12" spans="1:56" ht="23.25" customHeight="1" x14ac:dyDescent="0.25">
      <c r="C12" s="87" t="s">
        <v>532</v>
      </c>
      <c r="G12" s="86">
        <v>1</v>
      </c>
      <c r="J12" s="86">
        <v>0.86</v>
      </c>
      <c r="M12" s="86">
        <v>1</v>
      </c>
      <c r="P12" s="86">
        <v>1</v>
      </c>
      <c r="S12" s="86">
        <f>SUM(G12,J12,M12,P12)/4</f>
        <v>0.96499999999999997</v>
      </c>
    </row>
  </sheetData>
  <mergeCells count="81">
    <mergeCell ref="B1:C3"/>
    <mergeCell ref="D1:AZ1"/>
    <mergeCell ref="BA1:BD1"/>
    <mergeCell ref="D2:AZ2"/>
    <mergeCell ref="BA2:BD2"/>
    <mergeCell ref="D3:AZ3"/>
    <mergeCell ref="BA3:BD3"/>
    <mergeCell ref="K8:M8"/>
    <mergeCell ref="M9:M10"/>
    <mergeCell ref="B4:C4"/>
    <mergeCell ref="D4:V4"/>
    <mergeCell ref="BA4:BD4"/>
    <mergeCell ref="B6:AN6"/>
    <mergeCell ref="AO6:BD6"/>
    <mergeCell ref="B7:D7"/>
    <mergeCell ref="E7:T7"/>
    <mergeCell ref="U7:AN7"/>
    <mergeCell ref="AO7:BD7"/>
    <mergeCell ref="B8:B10"/>
    <mergeCell ref="C8:C10"/>
    <mergeCell ref="D8:D10"/>
    <mergeCell ref="E8:G8"/>
    <mergeCell ref="H8:J8"/>
    <mergeCell ref="AG8:AG10"/>
    <mergeCell ref="N8:P8"/>
    <mergeCell ref="Q8:S8"/>
    <mergeCell ref="U8:U10"/>
    <mergeCell ref="V8:V10"/>
    <mergeCell ref="W8:W10"/>
    <mergeCell ref="X8:Y8"/>
    <mergeCell ref="N9:N10"/>
    <mergeCell ref="O9:O10"/>
    <mergeCell ref="P9:P10"/>
    <mergeCell ref="Q9:Q10"/>
    <mergeCell ref="AW8:AZ8"/>
    <mergeCell ref="BA8:BD8"/>
    <mergeCell ref="E9:E10"/>
    <mergeCell ref="F9:F10"/>
    <mergeCell ref="G9:G10"/>
    <mergeCell ref="H9:H10"/>
    <mergeCell ref="I9:I10"/>
    <mergeCell ref="J9:J10"/>
    <mergeCell ref="K9:K10"/>
    <mergeCell ref="L9:L10"/>
    <mergeCell ref="AH8:AJ8"/>
    <mergeCell ref="AL8:AL10"/>
    <mergeCell ref="AM8:AM10"/>
    <mergeCell ref="AN8:AN10"/>
    <mergeCell ref="AO8:AR8"/>
    <mergeCell ref="AS8:AV8"/>
    <mergeCell ref="AT9:AT10"/>
    <mergeCell ref="R9:R10"/>
    <mergeCell ref="S9:S10"/>
    <mergeCell ref="T9:T10"/>
    <mergeCell ref="AD9:AD10"/>
    <mergeCell ref="AE9:AE10"/>
    <mergeCell ref="AF9:AF10"/>
    <mergeCell ref="AH9:AH10"/>
    <mergeCell ref="AI9:AI10"/>
    <mergeCell ref="AJ9:AJ10"/>
    <mergeCell ref="AK9:AK10"/>
    <mergeCell ref="Z8:Z10"/>
    <mergeCell ref="AA8:AA10"/>
    <mergeCell ref="AB8:AB10"/>
    <mergeCell ref="AC8:AC10"/>
    <mergeCell ref="AD8:AF8"/>
    <mergeCell ref="AO9:AO10"/>
    <mergeCell ref="AP9:AP10"/>
    <mergeCell ref="AQ9:AQ10"/>
    <mergeCell ref="AR9:AR10"/>
    <mergeCell ref="AS9:AS10"/>
    <mergeCell ref="BA9:BA10"/>
    <mergeCell ref="BB9:BB10"/>
    <mergeCell ref="BC9:BC10"/>
    <mergeCell ref="BD9:BD10"/>
    <mergeCell ref="AU9:AU10"/>
    <mergeCell ref="AV9:AV10"/>
    <mergeCell ref="AW9:AW10"/>
    <mergeCell ref="AX9:AX10"/>
    <mergeCell ref="AY9:AY10"/>
    <mergeCell ref="AZ9:AZ10"/>
  </mergeCells>
  <conditionalFormatting sqref="G11">
    <cfRule type="cellIs" dxfId="223" priority="17" stopIfTrue="1" operator="between">
      <formula>0.9</formula>
      <formula>1.05</formula>
    </cfRule>
    <cfRule type="cellIs" dxfId="222" priority="18" stopIfTrue="1" operator="between">
      <formula>0.7</formula>
      <formula>0.8999</formula>
    </cfRule>
    <cfRule type="cellIs" dxfId="221" priority="19" stopIfTrue="1" operator="between">
      <formula>0</formula>
      <formula>0.699</formula>
    </cfRule>
    <cfRule type="cellIs" dxfId="220" priority="20" stopIfTrue="1" operator="greaterThan">
      <formula>1.05</formula>
    </cfRule>
  </conditionalFormatting>
  <conditionalFormatting sqref="J11">
    <cfRule type="cellIs" dxfId="219" priority="13" stopIfTrue="1" operator="between">
      <formula>0.9</formula>
      <formula>1.05</formula>
    </cfRule>
    <cfRule type="cellIs" dxfId="218" priority="14" stopIfTrue="1" operator="between">
      <formula>0.7</formula>
      <formula>0.8999</formula>
    </cfRule>
    <cfRule type="cellIs" dxfId="217" priority="15" stopIfTrue="1" operator="between">
      <formula>0</formula>
      <formula>0.699</formula>
    </cfRule>
    <cfRule type="cellIs" dxfId="216" priority="16" stopIfTrue="1" operator="greaterThan">
      <formula>1.05</formula>
    </cfRule>
  </conditionalFormatting>
  <conditionalFormatting sqref="M11">
    <cfRule type="cellIs" dxfId="215" priority="9" stopIfTrue="1" operator="between">
      <formula>0.9</formula>
      <formula>1.05</formula>
    </cfRule>
    <cfRule type="cellIs" dxfId="214" priority="10" stopIfTrue="1" operator="between">
      <formula>0.7</formula>
      <formula>0.8999</formula>
    </cfRule>
    <cfRule type="cellIs" dxfId="213" priority="11" stopIfTrue="1" operator="between">
      <formula>0</formula>
      <formula>0.699</formula>
    </cfRule>
    <cfRule type="cellIs" dxfId="212" priority="12" stopIfTrue="1" operator="greaterThan">
      <formula>1.05</formula>
    </cfRule>
  </conditionalFormatting>
  <conditionalFormatting sqref="P11">
    <cfRule type="cellIs" dxfId="211" priority="5" stopIfTrue="1" operator="between">
      <formula>0.9</formula>
      <formula>1.05</formula>
    </cfRule>
    <cfRule type="cellIs" dxfId="210" priority="6" stopIfTrue="1" operator="between">
      <formula>0.7</formula>
      <formula>0.8999</formula>
    </cfRule>
    <cfRule type="cellIs" dxfId="209" priority="7" stopIfTrue="1" operator="between">
      <formula>0</formula>
      <formula>0.699</formula>
    </cfRule>
    <cfRule type="cellIs" dxfId="208" priority="8" stopIfTrue="1" operator="greaterThan">
      <formula>1.05</formula>
    </cfRule>
  </conditionalFormatting>
  <conditionalFormatting sqref="S11">
    <cfRule type="cellIs" dxfId="207" priority="1" stopIfTrue="1" operator="between">
      <formula>0.9</formula>
      <formula>1.05</formula>
    </cfRule>
    <cfRule type="cellIs" dxfId="206" priority="2" stopIfTrue="1" operator="between">
      <formula>0.7</formula>
      <formula>0.8999</formula>
    </cfRule>
    <cfRule type="cellIs" dxfId="205" priority="3" stopIfTrue="1" operator="between">
      <formula>0</formula>
      <formula>0.699</formula>
    </cfRule>
    <cfRule type="cellIs" dxfId="204" priority="4" stopIfTrue="1" operator="greaterThan">
      <formula>1.05</formula>
    </cfRule>
  </conditionalFormatting>
  <dataValidations count="3">
    <dataValidation type="list" operator="equal" allowBlank="1" showErrorMessage="1" sqref="AG11" xr:uid="{00000000-0002-0000-0700-000000000000}">
      <formula1>"Gestión"</formula1>
      <formula2>0</formula2>
    </dataValidation>
    <dataValidation type="list" operator="equal" allowBlank="1" showErrorMessage="1" sqref="AC11" xr:uid="{00000000-0002-0000-0700-000001000000}">
      <formula1>"Alta ,Media ,Baja"</formula1>
      <formula2>0</formula2>
    </dataValidation>
    <dataValidation type="list" operator="equal" allowBlank="1" showErrorMessage="1" sqref="AB11" xr:uid="{00000000-0002-0000-0700-000002000000}">
      <formula1>"Diario,Semanal,Mensual,Bimestral ,Trimestral,Semestral ,Anual"</formula1>
      <formula2>0</formula2>
    </dataValidation>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BD17"/>
  <sheetViews>
    <sheetView topLeftCell="A15" workbookViewId="0">
      <selection activeCell="S17" sqref="S17"/>
    </sheetView>
  </sheetViews>
  <sheetFormatPr baseColWidth="10" defaultRowHeight="15" x14ac:dyDescent="0.25"/>
  <cols>
    <col min="1" max="1" width="2.7109375" customWidth="1"/>
    <col min="2" max="2" width="6.42578125" customWidth="1"/>
    <col min="3" max="3" width="25.7109375" customWidth="1"/>
    <col min="4" max="4" width="4.5703125" customWidth="1"/>
    <col min="5" max="5" width="4" customWidth="1"/>
    <col min="6" max="6" width="3.7109375" customWidth="1"/>
    <col min="7" max="7" width="5.5703125" bestFit="1" customWidth="1"/>
    <col min="8" max="9" width="4.5703125" customWidth="1"/>
    <col min="10" max="10" width="5.5703125" bestFit="1" customWidth="1"/>
    <col min="11" max="11" width="3.5703125" customWidth="1"/>
    <col min="12" max="12" width="4" customWidth="1"/>
    <col min="13" max="13" width="5.5703125" bestFit="1" customWidth="1"/>
    <col min="14" max="14" width="5" customWidth="1"/>
    <col min="15" max="15" width="5.28515625" customWidth="1"/>
    <col min="16" max="16" width="5.85546875" customWidth="1"/>
    <col min="17" max="17" width="4.140625" customWidth="1"/>
    <col min="18" max="19" width="5.5703125" bestFit="1" customWidth="1"/>
    <col min="20" max="20" width="5.7109375" bestFit="1" customWidth="1"/>
    <col min="21" max="21" width="28.140625" customWidth="1"/>
    <col min="22" max="22" width="27.85546875" customWidth="1"/>
    <col min="23" max="23" width="5.5703125" customWidth="1"/>
    <col min="24" max="24" width="15.5703125" customWidth="1"/>
    <col min="25" max="25" width="17.7109375" customWidth="1"/>
    <col min="26" max="26" width="5" customWidth="1"/>
    <col min="27" max="27" width="10" customWidth="1"/>
    <col min="28" max="28" width="4.28515625" customWidth="1"/>
    <col min="29" max="29" width="4.5703125" customWidth="1"/>
    <col min="30" max="30" width="4.85546875" customWidth="1"/>
    <col min="31" max="31" width="7" customWidth="1"/>
    <col min="32" max="32" width="5.7109375" customWidth="1"/>
    <col min="33" max="33" width="4.28515625" customWidth="1"/>
    <col min="34" max="34" width="25.85546875" customWidth="1"/>
    <col min="35" max="35" width="4.140625" customWidth="1"/>
    <col min="36" max="36" width="9" customWidth="1"/>
    <col min="37" max="37" width="9.5703125" customWidth="1"/>
    <col min="38" max="38" width="4.7109375" customWidth="1"/>
    <col min="40" max="40" width="15.42578125" customWidth="1"/>
    <col min="41" max="41" width="4.28515625" customWidth="1"/>
    <col min="42" max="42" width="4.42578125" customWidth="1"/>
    <col min="43" max="43" width="23.7109375" customWidth="1"/>
    <col min="44" max="44" width="20.7109375" customWidth="1"/>
    <col min="45" max="45" width="4.7109375" customWidth="1"/>
    <col min="46" max="46" width="4.140625" customWidth="1"/>
    <col min="47" max="47" width="28.85546875" customWidth="1"/>
    <col min="48" max="48" width="17.85546875" customWidth="1"/>
    <col min="49" max="49" width="4.42578125" customWidth="1"/>
    <col min="50" max="50" width="4.5703125" customWidth="1"/>
    <col min="51" max="51" width="29.140625" customWidth="1"/>
    <col min="52" max="52" width="18.140625" customWidth="1"/>
    <col min="53" max="53" width="4.28515625" customWidth="1"/>
    <col min="54" max="54" width="4.42578125" customWidth="1"/>
    <col min="55" max="55" width="29.42578125" customWidth="1"/>
    <col min="56" max="56" width="19.140625" customWidth="1"/>
  </cols>
  <sheetData>
    <row r="1" spans="1:56" ht="15.75" x14ac:dyDescent="0.25">
      <c r="A1" s="1"/>
      <c r="B1" s="103"/>
      <c r="C1" s="103"/>
      <c r="D1" s="104" t="s">
        <v>0</v>
      </c>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5" t="s">
        <v>1</v>
      </c>
      <c r="BB1" s="105"/>
      <c r="BC1" s="105"/>
      <c r="BD1" s="105"/>
    </row>
    <row r="2" spans="1:56" ht="15.75" x14ac:dyDescent="0.25">
      <c r="A2" s="1"/>
      <c r="B2" s="103"/>
      <c r="C2" s="103"/>
      <c r="D2" s="104" t="s">
        <v>2</v>
      </c>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5" t="s">
        <v>3</v>
      </c>
      <c r="BB2" s="105"/>
      <c r="BC2" s="105"/>
      <c r="BD2" s="105"/>
    </row>
    <row r="3" spans="1:56" ht="39.75" customHeight="1" x14ac:dyDescent="0.25">
      <c r="A3" s="1"/>
      <c r="B3" s="103"/>
      <c r="C3" s="103"/>
      <c r="D3" s="104" t="s">
        <v>4</v>
      </c>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5" t="s">
        <v>5</v>
      </c>
      <c r="BB3" s="105"/>
      <c r="BC3" s="105"/>
      <c r="BD3" s="105"/>
    </row>
    <row r="4" spans="1:56" x14ac:dyDescent="0.25">
      <c r="A4" s="1"/>
      <c r="B4" s="109" t="s">
        <v>6</v>
      </c>
      <c r="C4" s="109"/>
      <c r="D4" s="110" t="s">
        <v>153</v>
      </c>
      <c r="E4" s="110"/>
      <c r="F4" s="110"/>
      <c r="G4" s="110"/>
      <c r="H4" s="110"/>
      <c r="I4" s="110"/>
      <c r="J4" s="110"/>
      <c r="K4" s="110"/>
      <c r="L4" s="110"/>
      <c r="M4" s="110"/>
      <c r="N4" s="110"/>
      <c r="O4" s="110"/>
      <c r="P4" s="110"/>
      <c r="Q4" s="110"/>
      <c r="R4" s="110"/>
      <c r="S4" s="110"/>
      <c r="T4" s="110"/>
      <c r="U4" s="110"/>
      <c r="V4" s="110"/>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05" t="s">
        <v>7</v>
      </c>
      <c r="BB4" s="105"/>
      <c r="BC4" s="105"/>
      <c r="BD4" s="105"/>
    </row>
    <row r="6" spans="1:56" ht="15.75" x14ac:dyDescent="0.25">
      <c r="A6" s="2"/>
      <c r="B6" s="111" t="s">
        <v>8</v>
      </c>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3" t="s">
        <v>9</v>
      </c>
      <c r="AP6" s="114"/>
      <c r="AQ6" s="114"/>
      <c r="AR6" s="114"/>
      <c r="AS6" s="114"/>
      <c r="AT6" s="114"/>
      <c r="AU6" s="114"/>
      <c r="AV6" s="114"/>
      <c r="AW6" s="114"/>
      <c r="AX6" s="114"/>
      <c r="AY6" s="114"/>
      <c r="AZ6" s="114"/>
      <c r="BA6" s="114"/>
      <c r="BB6" s="114"/>
      <c r="BC6" s="114"/>
      <c r="BD6" s="115"/>
    </row>
    <row r="7" spans="1:56" x14ac:dyDescent="0.25">
      <c r="A7" s="2"/>
      <c r="B7" s="116"/>
      <c r="C7" s="106"/>
      <c r="D7" s="106"/>
      <c r="E7" s="106" t="s">
        <v>10</v>
      </c>
      <c r="F7" s="106"/>
      <c r="G7" s="106"/>
      <c r="H7" s="106"/>
      <c r="I7" s="106"/>
      <c r="J7" s="106"/>
      <c r="K7" s="106"/>
      <c r="L7" s="106"/>
      <c r="M7" s="106"/>
      <c r="N7" s="106"/>
      <c r="O7" s="106"/>
      <c r="P7" s="106"/>
      <c r="Q7" s="106"/>
      <c r="R7" s="106"/>
      <c r="S7" s="106"/>
      <c r="T7" s="106"/>
      <c r="U7" s="106" t="s">
        <v>11</v>
      </c>
      <c r="V7" s="106"/>
      <c r="W7" s="106"/>
      <c r="X7" s="106"/>
      <c r="Y7" s="106"/>
      <c r="Z7" s="106"/>
      <c r="AA7" s="106"/>
      <c r="AB7" s="106"/>
      <c r="AC7" s="106"/>
      <c r="AD7" s="106"/>
      <c r="AE7" s="106"/>
      <c r="AF7" s="106"/>
      <c r="AG7" s="106"/>
      <c r="AH7" s="106"/>
      <c r="AI7" s="106"/>
      <c r="AJ7" s="106"/>
      <c r="AK7" s="106"/>
      <c r="AL7" s="106"/>
      <c r="AM7" s="106"/>
      <c r="AN7" s="106"/>
      <c r="AO7" s="117"/>
      <c r="AP7" s="117"/>
      <c r="AQ7" s="117"/>
      <c r="AR7" s="117"/>
      <c r="AS7" s="117"/>
      <c r="AT7" s="117"/>
      <c r="AU7" s="117"/>
      <c r="AV7" s="117"/>
      <c r="AW7" s="117"/>
      <c r="AX7" s="117"/>
      <c r="AY7" s="117"/>
      <c r="AZ7" s="117"/>
      <c r="BA7" s="117"/>
      <c r="BB7" s="117"/>
      <c r="BC7" s="117"/>
      <c r="BD7" s="118"/>
    </row>
    <row r="8" spans="1:56" ht="51.75" x14ac:dyDescent="0.25">
      <c r="A8" s="3"/>
      <c r="B8" s="119" t="s">
        <v>12</v>
      </c>
      <c r="C8" s="107" t="s">
        <v>13</v>
      </c>
      <c r="D8" s="107" t="s">
        <v>14</v>
      </c>
      <c r="E8" s="106" t="s">
        <v>15</v>
      </c>
      <c r="F8" s="106"/>
      <c r="G8" s="106"/>
      <c r="H8" s="106" t="s">
        <v>16</v>
      </c>
      <c r="I8" s="106"/>
      <c r="J8" s="106"/>
      <c r="K8" s="106" t="s">
        <v>17</v>
      </c>
      <c r="L8" s="106"/>
      <c r="M8" s="106"/>
      <c r="N8" s="106" t="s">
        <v>18</v>
      </c>
      <c r="O8" s="106"/>
      <c r="P8" s="106"/>
      <c r="Q8" s="106" t="s">
        <v>19</v>
      </c>
      <c r="R8" s="106"/>
      <c r="S8" s="106"/>
      <c r="T8" s="4" t="s">
        <v>20</v>
      </c>
      <c r="U8" s="107" t="s">
        <v>21</v>
      </c>
      <c r="V8" s="107" t="s">
        <v>22</v>
      </c>
      <c r="W8" s="107" t="s">
        <v>23</v>
      </c>
      <c r="X8" s="106" t="s">
        <v>24</v>
      </c>
      <c r="Y8" s="106"/>
      <c r="Z8" s="124" t="s">
        <v>25</v>
      </c>
      <c r="AA8" s="124" t="s">
        <v>26</v>
      </c>
      <c r="AB8" s="124" t="s">
        <v>27</v>
      </c>
      <c r="AC8" s="124" t="s">
        <v>28</v>
      </c>
      <c r="AD8" s="106" t="s">
        <v>29</v>
      </c>
      <c r="AE8" s="106"/>
      <c r="AF8" s="106"/>
      <c r="AG8" s="107" t="s">
        <v>30</v>
      </c>
      <c r="AH8" s="106" t="s">
        <v>31</v>
      </c>
      <c r="AI8" s="106"/>
      <c r="AJ8" s="106"/>
      <c r="AK8" s="28" t="s">
        <v>32</v>
      </c>
      <c r="AL8" s="107" t="s">
        <v>33</v>
      </c>
      <c r="AM8" s="107" t="s">
        <v>34</v>
      </c>
      <c r="AN8" s="107" t="s">
        <v>35</v>
      </c>
      <c r="AO8" s="121" t="s">
        <v>36</v>
      </c>
      <c r="AP8" s="121" t="s">
        <v>36</v>
      </c>
      <c r="AQ8" s="121" t="s">
        <v>36</v>
      </c>
      <c r="AR8" s="121" t="s">
        <v>36</v>
      </c>
      <c r="AS8" s="121" t="s">
        <v>37</v>
      </c>
      <c r="AT8" s="121" t="s">
        <v>36</v>
      </c>
      <c r="AU8" s="121" t="s">
        <v>36</v>
      </c>
      <c r="AV8" s="121" t="s">
        <v>36</v>
      </c>
      <c r="AW8" s="121" t="s">
        <v>38</v>
      </c>
      <c r="AX8" s="121" t="s">
        <v>38</v>
      </c>
      <c r="AY8" s="121" t="s">
        <v>38</v>
      </c>
      <c r="AZ8" s="121" t="s">
        <v>38</v>
      </c>
      <c r="BA8" s="121" t="s">
        <v>39</v>
      </c>
      <c r="BB8" s="121" t="s">
        <v>38</v>
      </c>
      <c r="BC8" s="121" t="s">
        <v>38</v>
      </c>
      <c r="BD8" s="122" t="s">
        <v>38</v>
      </c>
    </row>
    <row r="9" spans="1:56" ht="43.5" x14ac:dyDescent="0.25">
      <c r="A9" s="3"/>
      <c r="B9" s="119"/>
      <c r="C9" s="107"/>
      <c r="D9" s="107"/>
      <c r="E9" s="107" t="s">
        <v>40</v>
      </c>
      <c r="F9" s="107" t="s">
        <v>41</v>
      </c>
      <c r="G9" s="107" t="s">
        <v>42</v>
      </c>
      <c r="H9" s="107" t="s">
        <v>40</v>
      </c>
      <c r="I9" s="107" t="s">
        <v>41</v>
      </c>
      <c r="J9" s="107" t="s">
        <v>42</v>
      </c>
      <c r="K9" s="107" t="s">
        <v>40</v>
      </c>
      <c r="L9" s="107" t="s">
        <v>41</v>
      </c>
      <c r="M9" s="107" t="s">
        <v>42</v>
      </c>
      <c r="N9" s="107" t="s">
        <v>40</v>
      </c>
      <c r="O9" s="107" t="s">
        <v>41</v>
      </c>
      <c r="P9" s="107" t="s">
        <v>42</v>
      </c>
      <c r="Q9" s="107" t="s">
        <v>40</v>
      </c>
      <c r="R9" s="107" t="s">
        <v>41</v>
      </c>
      <c r="S9" s="107" t="s">
        <v>42</v>
      </c>
      <c r="T9" s="107">
        <f>SUM(T11:T14)</f>
        <v>0</v>
      </c>
      <c r="U9" s="107"/>
      <c r="V9" s="107"/>
      <c r="W9" s="107"/>
      <c r="X9" s="34" t="s">
        <v>358</v>
      </c>
      <c r="Y9" s="39" t="s">
        <v>359</v>
      </c>
      <c r="Z9" s="124"/>
      <c r="AA9" s="124"/>
      <c r="AB9" s="124"/>
      <c r="AC9" s="124"/>
      <c r="AD9" s="107" t="s">
        <v>45</v>
      </c>
      <c r="AE9" s="107" t="s">
        <v>46</v>
      </c>
      <c r="AF9" s="107" t="s">
        <v>47</v>
      </c>
      <c r="AG9" s="107"/>
      <c r="AH9" s="107" t="s">
        <v>48</v>
      </c>
      <c r="AI9" s="107" t="s">
        <v>49</v>
      </c>
      <c r="AJ9" s="107" t="s">
        <v>50</v>
      </c>
      <c r="AK9" s="107" t="s">
        <v>51</v>
      </c>
      <c r="AL9" s="107"/>
      <c r="AM9" s="107"/>
      <c r="AN9" s="107"/>
      <c r="AO9" s="123" t="s">
        <v>52</v>
      </c>
      <c r="AP9" s="123" t="s">
        <v>53</v>
      </c>
      <c r="AQ9" s="123" t="s">
        <v>54</v>
      </c>
      <c r="AR9" s="123" t="s">
        <v>55</v>
      </c>
      <c r="AS9" s="123" t="s">
        <v>52</v>
      </c>
      <c r="AT9" s="123" t="s">
        <v>53</v>
      </c>
      <c r="AU9" s="123" t="s">
        <v>54</v>
      </c>
      <c r="AV9" s="123" t="s">
        <v>55</v>
      </c>
      <c r="AW9" s="123" t="s">
        <v>52</v>
      </c>
      <c r="AX9" s="123" t="s">
        <v>53</v>
      </c>
      <c r="AY9" s="123" t="s">
        <v>54</v>
      </c>
      <c r="AZ9" s="123" t="s">
        <v>55</v>
      </c>
      <c r="BA9" s="123" t="s">
        <v>52</v>
      </c>
      <c r="BB9" s="123" t="s">
        <v>53</v>
      </c>
      <c r="BC9" s="123" t="s">
        <v>54</v>
      </c>
      <c r="BD9" s="127" t="s">
        <v>56</v>
      </c>
    </row>
    <row r="10" spans="1:56" ht="36" x14ac:dyDescent="0.25">
      <c r="A10" s="3"/>
      <c r="B10" s="120"/>
      <c r="C10" s="108"/>
      <c r="D10" s="108"/>
      <c r="E10" s="108"/>
      <c r="F10" s="108"/>
      <c r="G10" s="108"/>
      <c r="H10" s="108"/>
      <c r="I10" s="108"/>
      <c r="J10" s="108"/>
      <c r="K10" s="108"/>
      <c r="L10" s="108"/>
      <c r="M10" s="108"/>
      <c r="N10" s="108"/>
      <c r="O10" s="108"/>
      <c r="P10" s="108"/>
      <c r="Q10" s="108"/>
      <c r="R10" s="108"/>
      <c r="S10" s="108"/>
      <c r="T10" s="108"/>
      <c r="U10" s="108"/>
      <c r="V10" s="108"/>
      <c r="W10" s="108"/>
      <c r="X10" s="7" t="s">
        <v>57</v>
      </c>
      <c r="Y10" s="7" t="s">
        <v>44</v>
      </c>
      <c r="Z10" s="108"/>
      <c r="AA10" s="108"/>
      <c r="AB10" s="108"/>
      <c r="AC10" s="108"/>
      <c r="AD10" s="108"/>
      <c r="AE10" s="108"/>
      <c r="AF10" s="108"/>
      <c r="AG10" s="108"/>
      <c r="AH10" s="108"/>
      <c r="AI10" s="108"/>
      <c r="AJ10" s="108"/>
      <c r="AK10" s="107"/>
      <c r="AL10" s="108"/>
      <c r="AM10" s="108"/>
      <c r="AN10" s="108"/>
      <c r="AO10" s="108"/>
      <c r="AP10" s="108"/>
      <c r="AQ10" s="108"/>
      <c r="AR10" s="108"/>
      <c r="AS10" s="108"/>
      <c r="AT10" s="108"/>
      <c r="AU10" s="108"/>
      <c r="AV10" s="108"/>
      <c r="AW10" s="108"/>
      <c r="AX10" s="108"/>
      <c r="AY10" s="108"/>
      <c r="AZ10" s="108"/>
      <c r="BA10" s="108"/>
      <c r="BB10" s="108"/>
      <c r="BC10" s="108"/>
      <c r="BD10" s="128"/>
    </row>
    <row r="11" spans="1:56" ht="153" customHeight="1" x14ac:dyDescent="0.25">
      <c r="A11" s="2"/>
      <c r="B11" s="8">
        <v>1</v>
      </c>
      <c r="C11" s="9" t="s">
        <v>154</v>
      </c>
      <c r="D11" s="10"/>
      <c r="E11" s="44">
        <v>2</v>
      </c>
      <c r="F11" s="44">
        <v>2</v>
      </c>
      <c r="G11" s="43">
        <f t="shared" ref="G11:G16" si="0">IF(ISERROR(F11/E11),"",(F11/E11))</f>
        <v>1</v>
      </c>
      <c r="H11" s="44">
        <v>1</v>
      </c>
      <c r="I11" s="44">
        <v>1</v>
      </c>
      <c r="J11" s="43">
        <f t="shared" ref="J11:J16" si="1">IF(ISERROR(I11/H11),"",(I11/H11))</f>
        <v>1</v>
      </c>
      <c r="K11" s="11">
        <v>1</v>
      </c>
      <c r="L11" s="11">
        <v>1</v>
      </c>
      <c r="M11" s="75">
        <f t="shared" ref="M11" si="2">IF(ISERROR(L11/K11),"",(L11/K11))</f>
        <v>1</v>
      </c>
      <c r="N11" s="11">
        <v>4</v>
      </c>
      <c r="O11" s="11">
        <v>4</v>
      </c>
      <c r="P11" s="75">
        <f t="shared" ref="P11:P16" si="3">IF(ISERROR(O11/N11),"",(O11/N11))</f>
        <v>1</v>
      </c>
      <c r="Q11" s="11">
        <f t="shared" ref="Q11:R16" si="4">SUM(E11,H11,K11,N11)</f>
        <v>8</v>
      </c>
      <c r="R11" s="11">
        <f t="shared" si="4"/>
        <v>8</v>
      </c>
      <c r="S11" s="43">
        <f t="shared" ref="S11" si="5">IF(ISERROR(R11/Q11),"",(R11/Q11))</f>
        <v>1</v>
      </c>
      <c r="T11" s="26">
        <f t="shared" ref="T11:T16" si="6">S11*D11</f>
        <v>0</v>
      </c>
      <c r="U11" s="14" t="s">
        <v>155</v>
      </c>
      <c r="V11" s="14" t="s">
        <v>156</v>
      </c>
      <c r="W11" s="15" t="s">
        <v>133</v>
      </c>
      <c r="X11" s="14" t="s">
        <v>157</v>
      </c>
      <c r="Y11" s="14" t="s">
        <v>158</v>
      </c>
      <c r="Z11" s="15" t="s">
        <v>59</v>
      </c>
      <c r="AA11" s="16" t="s">
        <v>60</v>
      </c>
      <c r="AB11" s="15" t="s">
        <v>61</v>
      </c>
      <c r="AC11" s="15" t="s">
        <v>62</v>
      </c>
      <c r="AD11" s="14"/>
      <c r="AE11" s="14">
        <v>2021</v>
      </c>
      <c r="AF11" s="14">
        <v>2020</v>
      </c>
      <c r="AG11" s="15" t="s">
        <v>63</v>
      </c>
      <c r="AH11" s="17" t="s">
        <v>70</v>
      </c>
      <c r="AI11" s="14">
        <v>4</v>
      </c>
      <c r="AJ11" s="14" t="s">
        <v>159</v>
      </c>
      <c r="AK11" s="35" t="s">
        <v>160</v>
      </c>
      <c r="AL11" s="14"/>
      <c r="AM11" s="16" t="s">
        <v>161</v>
      </c>
      <c r="AN11" s="16" t="s">
        <v>162</v>
      </c>
      <c r="AO11" s="60">
        <f t="shared" ref="AO11:AO16" si="7">E11</f>
        <v>2</v>
      </c>
      <c r="AP11" s="60">
        <v>2</v>
      </c>
      <c r="AQ11" s="57" t="s">
        <v>377</v>
      </c>
      <c r="AR11" s="57" t="s">
        <v>378</v>
      </c>
      <c r="AS11" s="19">
        <f t="shared" ref="AS11:AS16" si="8">H11</f>
        <v>1</v>
      </c>
      <c r="AT11" s="22">
        <v>1</v>
      </c>
      <c r="AU11" s="62" t="s">
        <v>453</v>
      </c>
      <c r="AV11" s="62" t="s">
        <v>454</v>
      </c>
      <c r="AW11" s="20">
        <f t="shared" ref="AW11:AW16" si="9">K11</f>
        <v>1</v>
      </c>
      <c r="AX11" s="70">
        <v>1</v>
      </c>
      <c r="AY11" s="76" t="s">
        <v>488</v>
      </c>
      <c r="AZ11" s="76" t="s">
        <v>489</v>
      </c>
      <c r="BA11" s="19">
        <f t="shared" ref="BA11:BA16" si="10">N11</f>
        <v>4</v>
      </c>
      <c r="BB11" s="63">
        <v>4</v>
      </c>
      <c r="BC11" s="62" t="s">
        <v>535</v>
      </c>
      <c r="BD11" s="62" t="s">
        <v>536</v>
      </c>
    </row>
    <row r="12" spans="1:56" ht="142.5" customHeight="1" x14ac:dyDescent="0.25">
      <c r="A12" s="2"/>
      <c r="B12" s="8">
        <v>2</v>
      </c>
      <c r="C12" s="9" t="s">
        <v>163</v>
      </c>
      <c r="D12" s="10"/>
      <c r="E12" s="45">
        <v>1</v>
      </c>
      <c r="F12" s="44">
        <v>1</v>
      </c>
      <c r="G12" s="43">
        <f t="shared" si="0"/>
        <v>1</v>
      </c>
      <c r="H12" s="45">
        <v>1</v>
      </c>
      <c r="I12" s="44">
        <v>1</v>
      </c>
      <c r="J12" s="43">
        <f t="shared" si="1"/>
        <v>1</v>
      </c>
      <c r="K12" s="19">
        <v>1</v>
      </c>
      <c r="L12" s="69">
        <v>1</v>
      </c>
      <c r="M12" s="10">
        <f t="shared" ref="M12:M16" si="11">IF(ISERROR(L12/K12),"",(L12/K12))</f>
        <v>1</v>
      </c>
      <c r="N12" s="19">
        <v>1</v>
      </c>
      <c r="O12" s="77">
        <v>1</v>
      </c>
      <c r="P12" s="10">
        <f t="shared" si="3"/>
        <v>1</v>
      </c>
      <c r="Q12" s="19">
        <f t="shared" si="4"/>
        <v>4</v>
      </c>
      <c r="R12" s="47">
        <f t="shared" si="4"/>
        <v>4</v>
      </c>
      <c r="S12" s="26">
        <f t="shared" ref="S12:S16" si="12">IF((IF(ISERROR(R12/Q12),0,(R12/Q12)))&gt;1,1,(IF(ISERROR(R12/Q12),0,(R12/Q12))))</f>
        <v>1</v>
      </c>
      <c r="T12" s="26">
        <f t="shared" si="6"/>
        <v>0</v>
      </c>
      <c r="U12" s="14" t="s">
        <v>164</v>
      </c>
      <c r="V12" s="14" t="s">
        <v>165</v>
      </c>
      <c r="W12" s="15" t="s">
        <v>58</v>
      </c>
      <c r="X12" s="14" t="s">
        <v>166</v>
      </c>
      <c r="Y12" s="14" t="s">
        <v>167</v>
      </c>
      <c r="Z12" s="15" t="s">
        <v>59</v>
      </c>
      <c r="AA12" s="16" t="s">
        <v>60</v>
      </c>
      <c r="AB12" s="15" t="s">
        <v>61</v>
      </c>
      <c r="AC12" s="15" t="s">
        <v>62</v>
      </c>
      <c r="AD12" s="14"/>
      <c r="AE12" s="14">
        <v>2021</v>
      </c>
      <c r="AF12" s="14">
        <v>2020</v>
      </c>
      <c r="AG12" s="15" t="s">
        <v>63</v>
      </c>
      <c r="AH12" s="17" t="s">
        <v>70</v>
      </c>
      <c r="AI12" s="14">
        <v>4</v>
      </c>
      <c r="AJ12" s="14" t="s">
        <v>159</v>
      </c>
      <c r="AK12" s="35" t="s">
        <v>168</v>
      </c>
      <c r="AL12" s="14"/>
      <c r="AM12" s="16" t="s">
        <v>161</v>
      </c>
      <c r="AN12" s="16" t="s">
        <v>169</v>
      </c>
      <c r="AO12" s="60">
        <f t="shared" si="7"/>
        <v>1</v>
      </c>
      <c r="AP12" s="60">
        <v>1</v>
      </c>
      <c r="AQ12" s="57" t="s">
        <v>379</v>
      </c>
      <c r="AR12" s="57" t="s">
        <v>380</v>
      </c>
      <c r="AS12" s="19">
        <f t="shared" si="8"/>
        <v>1</v>
      </c>
      <c r="AT12" s="22">
        <v>1</v>
      </c>
      <c r="AU12" s="62" t="s">
        <v>455</v>
      </c>
      <c r="AV12" s="62" t="s">
        <v>456</v>
      </c>
      <c r="AW12" s="20">
        <f t="shared" si="9"/>
        <v>1</v>
      </c>
      <c r="AX12" s="70">
        <v>1</v>
      </c>
      <c r="AY12" s="76" t="s">
        <v>490</v>
      </c>
      <c r="AZ12" s="23" t="s">
        <v>491</v>
      </c>
      <c r="BA12" s="19">
        <f t="shared" si="10"/>
        <v>1</v>
      </c>
      <c r="BB12" s="63">
        <v>1</v>
      </c>
      <c r="BC12" s="62" t="s">
        <v>537</v>
      </c>
      <c r="BD12" s="62" t="s">
        <v>491</v>
      </c>
    </row>
    <row r="13" spans="1:56" ht="162" customHeight="1" x14ac:dyDescent="0.25">
      <c r="A13" s="2"/>
      <c r="B13" s="8">
        <v>3</v>
      </c>
      <c r="C13" s="27" t="s">
        <v>170</v>
      </c>
      <c r="D13" s="10"/>
      <c r="E13" s="44">
        <v>70</v>
      </c>
      <c r="F13" s="44">
        <v>55.6</v>
      </c>
      <c r="G13" s="43">
        <f t="shared" si="0"/>
        <v>0.79428571428571426</v>
      </c>
      <c r="H13" s="44">
        <v>70</v>
      </c>
      <c r="I13" s="44">
        <v>63.6</v>
      </c>
      <c r="J13" s="43">
        <f t="shared" si="1"/>
        <v>0.90857142857142859</v>
      </c>
      <c r="K13" s="11">
        <v>70</v>
      </c>
      <c r="L13" s="11">
        <v>65</v>
      </c>
      <c r="M13" s="75">
        <f t="shared" si="11"/>
        <v>0.9285714285714286</v>
      </c>
      <c r="N13" s="11">
        <v>70</v>
      </c>
      <c r="O13" s="11">
        <v>70</v>
      </c>
      <c r="P13" s="75">
        <f t="shared" si="3"/>
        <v>1</v>
      </c>
      <c r="Q13" s="11">
        <f t="shared" si="4"/>
        <v>280</v>
      </c>
      <c r="R13" s="47">
        <f t="shared" si="4"/>
        <v>254.2</v>
      </c>
      <c r="S13" s="26">
        <f t="shared" si="12"/>
        <v>0.90785714285714281</v>
      </c>
      <c r="T13" s="26">
        <f t="shared" si="6"/>
        <v>0</v>
      </c>
      <c r="U13" s="14" t="s">
        <v>171</v>
      </c>
      <c r="V13" s="14" t="s">
        <v>172</v>
      </c>
      <c r="W13" s="15" t="s">
        <v>58</v>
      </c>
      <c r="X13" s="14" t="s">
        <v>173</v>
      </c>
      <c r="Y13" s="14" t="s">
        <v>174</v>
      </c>
      <c r="Z13" s="15" t="s">
        <v>59</v>
      </c>
      <c r="AA13" s="16" t="s">
        <v>60</v>
      </c>
      <c r="AB13" s="15" t="s">
        <v>61</v>
      </c>
      <c r="AC13" s="15" t="s">
        <v>62</v>
      </c>
      <c r="AD13" s="14"/>
      <c r="AE13" s="14">
        <v>2021</v>
      </c>
      <c r="AF13" s="14">
        <v>2020</v>
      </c>
      <c r="AG13" s="15" t="s">
        <v>63</v>
      </c>
      <c r="AH13" s="17" t="s">
        <v>70</v>
      </c>
      <c r="AI13" s="14">
        <v>4</v>
      </c>
      <c r="AJ13" s="14" t="s">
        <v>159</v>
      </c>
      <c r="AK13" s="35" t="s">
        <v>168</v>
      </c>
      <c r="AL13" s="14"/>
      <c r="AM13" s="16" t="s">
        <v>161</v>
      </c>
      <c r="AN13" s="16" t="s">
        <v>175</v>
      </c>
      <c r="AO13" s="60">
        <v>70</v>
      </c>
      <c r="AP13" s="60">
        <v>55.6</v>
      </c>
      <c r="AQ13" s="57" t="s">
        <v>381</v>
      </c>
      <c r="AR13" s="57" t="s">
        <v>382</v>
      </c>
      <c r="AS13" s="19">
        <f t="shared" si="8"/>
        <v>70</v>
      </c>
      <c r="AT13" s="19">
        <v>63.6</v>
      </c>
      <c r="AU13" s="62" t="s">
        <v>450</v>
      </c>
      <c r="AV13" s="62" t="s">
        <v>382</v>
      </c>
      <c r="AW13" s="20">
        <f t="shared" si="9"/>
        <v>70</v>
      </c>
      <c r="AX13" s="70">
        <v>65</v>
      </c>
      <c r="AY13" s="76" t="s">
        <v>492</v>
      </c>
      <c r="AZ13" s="76" t="s">
        <v>382</v>
      </c>
      <c r="BA13" s="19">
        <f t="shared" si="10"/>
        <v>70</v>
      </c>
      <c r="BB13" s="63">
        <v>70</v>
      </c>
      <c r="BC13" s="62" t="s">
        <v>538</v>
      </c>
      <c r="BD13" s="62" t="s">
        <v>382</v>
      </c>
    </row>
    <row r="14" spans="1:56" ht="147" customHeight="1" x14ac:dyDescent="0.25">
      <c r="A14" s="2"/>
      <c r="B14" s="8">
        <v>4</v>
      </c>
      <c r="C14" s="27" t="s">
        <v>176</v>
      </c>
      <c r="D14" s="10"/>
      <c r="E14" s="44">
        <v>3</v>
      </c>
      <c r="F14" s="44">
        <v>3</v>
      </c>
      <c r="G14" s="43">
        <f t="shared" si="0"/>
        <v>1</v>
      </c>
      <c r="H14" s="44">
        <v>5</v>
      </c>
      <c r="I14" s="44">
        <v>5</v>
      </c>
      <c r="J14" s="43">
        <f t="shared" si="1"/>
        <v>1</v>
      </c>
      <c r="K14" s="11">
        <v>2</v>
      </c>
      <c r="L14" s="11">
        <v>2</v>
      </c>
      <c r="M14" s="75">
        <f t="shared" si="11"/>
        <v>1</v>
      </c>
      <c r="N14" s="11">
        <v>4</v>
      </c>
      <c r="O14" s="11">
        <v>4</v>
      </c>
      <c r="P14" s="75">
        <f t="shared" si="3"/>
        <v>1</v>
      </c>
      <c r="Q14" s="11">
        <f t="shared" si="4"/>
        <v>14</v>
      </c>
      <c r="R14" s="11">
        <f t="shared" si="4"/>
        <v>14</v>
      </c>
      <c r="S14" s="26">
        <f t="shared" si="12"/>
        <v>1</v>
      </c>
      <c r="T14" s="26">
        <f t="shared" si="6"/>
        <v>0</v>
      </c>
      <c r="U14" s="14" t="s">
        <v>177</v>
      </c>
      <c r="V14" s="14" t="s">
        <v>178</v>
      </c>
      <c r="W14" s="15" t="s">
        <v>58</v>
      </c>
      <c r="X14" s="14" t="s">
        <v>179</v>
      </c>
      <c r="Y14" s="14" t="s">
        <v>180</v>
      </c>
      <c r="Z14" s="15" t="s">
        <v>59</v>
      </c>
      <c r="AA14" s="16" t="s">
        <v>60</v>
      </c>
      <c r="AB14" s="15" t="s">
        <v>61</v>
      </c>
      <c r="AC14" s="15" t="s">
        <v>62</v>
      </c>
      <c r="AD14" s="14"/>
      <c r="AE14" s="14">
        <v>2021</v>
      </c>
      <c r="AF14" s="14">
        <v>2020</v>
      </c>
      <c r="AG14" s="15" t="s">
        <v>63</v>
      </c>
      <c r="AH14" s="17" t="s">
        <v>70</v>
      </c>
      <c r="AI14" s="14">
        <v>4</v>
      </c>
      <c r="AJ14" s="14" t="s">
        <v>159</v>
      </c>
      <c r="AK14" s="35" t="s">
        <v>168</v>
      </c>
      <c r="AL14" s="14"/>
      <c r="AM14" s="16" t="s">
        <v>161</v>
      </c>
      <c r="AN14" s="16" t="s">
        <v>181</v>
      </c>
      <c r="AO14" s="60">
        <f t="shared" si="7"/>
        <v>3</v>
      </c>
      <c r="AP14" s="60">
        <v>3</v>
      </c>
      <c r="AQ14" s="57" t="s">
        <v>383</v>
      </c>
      <c r="AR14" s="57" t="s">
        <v>384</v>
      </c>
      <c r="AS14" s="19">
        <f t="shared" si="8"/>
        <v>5</v>
      </c>
      <c r="AT14" s="22">
        <v>5</v>
      </c>
      <c r="AU14" s="62" t="s">
        <v>451</v>
      </c>
      <c r="AV14" s="62" t="s">
        <v>452</v>
      </c>
      <c r="AW14" s="20">
        <f t="shared" si="9"/>
        <v>2</v>
      </c>
      <c r="AX14" s="70">
        <v>2</v>
      </c>
      <c r="AY14" s="76" t="s">
        <v>493</v>
      </c>
      <c r="AZ14" s="23" t="s">
        <v>491</v>
      </c>
      <c r="BA14" s="19">
        <f t="shared" si="10"/>
        <v>4</v>
      </c>
      <c r="BB14" s="62">
        <v>4</v>
      </c>
      <c r="BC14" s="62" t="s">
        <v>539</v>
      </c>
      <c r="BD14" s="62" t="s">
        <v>540</v>
      </c>
    </row>
    <row r="15" spans="1:56" ht="144.75" customHeight="1" x14ac:dyDescent="0.25">
      <c r="A15" s="2"/>
      <c r="B15" s="8">
        <v>5</v>
      </c>
      <c r="C15" s="27" t="s">
        <v>182</v>
      </c>
      <c r="D15" s="10"/>
      <c r="E15" s="44">
        <v>3</v>
      </c>
      <c r="F15" s="44">
        <v>3</v>
      </c>
      <c r="G15" s="43">
        <f t="shared" si="0"/>
        <v>1</v>
      </c>
      <c r="H15" s="44">
        <v>4</v>
      </c>
      <c r="I15" s="44">
        <v>4</v>
      </c>
      <c r="J15" s="43">
        <f t="shared" si="1"/>
        <v>1</v>
      </c>
      <c r="K15" s="11">
        <v>1</v>
      </c>
      <c r="L15" s="11">
        <v>1</v>
      </c>
      <c r="M15" s="75">
        <f t="shared" si="11"/>
        <v>1</v>
      </c>
      <c r="N15" s="11">
        <v>4</v>
      </c>
      <c r="O15" s="11">
        <v>4</v>
      </c>
      <c r="P15" s="75">
        <f t="shared" si="3"/>
        <v>1</v>
      </c>
      <c r="Q15" s="11">
        <f t="shared" si="4"/>
        <v>12</v>
      </c>
      <c r="R15" s="11">
        <f t="shared" si="4"/>
        <v>12</v>
      </c>
      <c r="S15" s="26">
        <f t="shared" si="12"/>
        <v>1</v>
      </c>
      <c r="T15" s="26">
        <f t="shared" si="6"/>
        <v>0</v>
      </c>
      <c r="U15" s="14" t="s">
        <v>183</v>
      </c>
      <c r="V15" s="14" t="s">
        <v>184</v>
      </c>
      <c r="W15" s="15" t="s">
        <v>58</v>
      </c>
      <c r="X15" s="14" t="s">
        <v>185</v>
      </c>
      <c r="Y15" s="14" t="s">
        <v>186</v>
      </c>
      <c r="Z15" s="15" t="s">
        <v>59</v>
      </c>
      <c r="AA15" s="16" t="s">
        <v>60</v>
      </c>
      <c r="AB15" s="15" t="s">
        <v>61</v>
      </c>
      <c r="AC15" s="15" t="s">
        <v>62</v>
      </c>
      <c r="AD15" s="14"/>
      <c r="AE15" s="14">
        <v>2021</v>
      </c>
      <c r="AF15" s="14">
        <v>2020</v>
      </c>
      <c r="AG15" s="15" t="s">
        <v>63</v>
      </c>
      <c r="AH15" s="17" t="s">
        <v>70</v>
      </c>
      <c r="AI15" s="14">
        <v>4</v>
      </c>
      <c r="AJ15" s="14" t="s">
        <v>159</v>
      </c>
      <c r="AK15" s="35" t="s">
        <v>168</v>
      </c>
      <c r="AL15" s="14"/>
      <c r="AM15" s="16" t="s">
        <v>161</v>
      </c>
      <c r="AN15" s="16" t="s">
        <v>187</v>
      </c>
      <c r="AO15" s="60">
        <f t="shared" si="7"/>
        <v>3</v>
      </c>
      <c r="AP15" s="60">
        <v>3</v>
      </c>
      <c r="AQ15" s="57" t="s">
        <v>385</v>
      </c>
      <c r="AR15" s="57" t="s">
        <v>386</v>
      </c>
      <c r="AS15" s="19">
        <f t="shared" si="8"/>
        <v>4</v>
      </c>
      <c r="AT15" s="19">
        <v>4</v>
      </c>
      <c r="AU15" s="63" t="s">
        <v>447</v>
      </c>
      <c r="AV15" s="63" t="s">
        <v>448</v>
      </c>
      <c r="AW15" s="20">
        <f t="shared" si="9"/>
        <v>1</v>
      </c>
      <c r="AX15" s="70">
        <v>1</v>
      </c>
      <c r="AY15" s="76" t="s">
        <v>494</v>
      </c>
      <c r="AZ15" s="76" t="s">
        <v>495</v>
      </c>
      <c r="BA15" s="19">
        <f t="shared" si="10"/>
        <v>4</v>
      </c>
      <c r="BB15" s="72">
        <v>4</v>
      </c>
      <c r="BC15" s="88" t="s">
        <v>541</v>
      </c>
      <c r="BD15" s="62" t="s">
        <v>542</v>
      </c>
    </row>
    <row r="16" spans="1:56" ht="157.5" customHeight="1" x14ac:dyDescent="0.25">
      <c r="A16" s="2"/>
      <c r="B16" s="8">
        <v>6</v>
      </c>
      <c r="C16" s="27" t="s">
        <v>188</v>
      </c>
      <c r="D16" s="10"/>
      <c r="E16" s="44">
        <v>1</v>
      </c>
      <c r="F16" s="44">
        <v>1</v>
      </c>
      <c r="G16" s="43">
        <f t="shared" si="0"/>
        <v>1</v>
      </c>
      <c r="H16" s="44">
        <v>3</v>
      </c>
      <c r="I16" s="44">
        <v>3</v>
      </c>
      <c r="J16" s="43">
        <f t="shared" si="1"/>
        <v>1</v>
      </c>
      <c r="K16" s="11">
        <v>2</v>
      </c>
      <c r="L16" s="11">
        <v>2</v>
      </c>
      <c r="M16" s="75">
        <f t="shared" si="11"/>
        <v>1</v>
      </c>
      <c r="N16" s="11">
        <v>2</v>
      </c>
      <c r="O16" s="11">
        <v>2</v>
      </c>
      <c r="P16" s="75">
        <f t="shared" si="3"/>
        <v>1</v>
      </c>
      <c r="Q16" s="11">
        <f t="shared" si="4"/>
        <v>8</v>
      </c>
      <c r="R16" s="11">
        <f t="shared" si="4"/>
        <v>8</v>
      </c>
      <c r="S16" s="26">
        <f t="shared" si="12"/>
        <v>1</v>
      </c>
      <c r="T16" s="26">
        <f t="shared" si="6"/>
        <v>0</v>
      </c>
      <c r="U16" s="14" t="s">
        <v>189</v>
      </c>
      <c r="V16" s="14" t="s">
        <v>190</v>
      </c>
      <c r="W16" s="15" t="s">
        <v>58</v>
      </c>
      <c r="X16" s="14" t="s">
        <v>191</v>
      </c>
      <c r="Y16" s="14" t="s">
        <v>192</v>
      </c>
      <c r="Z16" s="15" t="s">
        <v>59</v>
      </c>
      <c r="AA16" s="16" t="s">
        <v>60</v>
      </c>
      <c r="AB16" s="15" t="s">
        <v>61</v>
      </c>
      <c r="AC16" s="15" t="s">
        <v>62</v>
      </c>
      <c r="AD16" s="14"/>
      <c r="AE16" s="14">
        <v>2021</v>
      </c>
      <c r="AF16" s="14">
        <v>2020</v>
      </c>
      <c r="AG16" s="15" t="s">
        <v>63</v>
      </c>
      <c r="AH16" s="17" t="s">
        <v>70</v>
      </c>
      <c r="AI16" s="14">
        <v>4</v>
      </c>
      <c r="AJ16" s="14" t="s">
        <v>159</v>
      </c>
      <c r="AK16" s="35" t="s">
        <v>168</v>
      </c>
      <c r="AL16" s="14"/>
      <c r="AM16" s="16" t="s">
        <v>161</v>
      </c>
      <c r="AN16" s="16" t="s">
        <v>193</v>
      </c>
      <c r="AO16" s="60">
        <f t="shared" si="7"/>
        <v>1</v>
      </c>
      <c r="AP16" s="60">
        <v>1</v>
      </c>
      <c r="AQ16" s="57" t="s">
        <v>387</v>
      </c>
      <c r="AR16" s="57" t="s">
        <v>386</v>
      </c>
      <c r="AS16" s="19">
        <f t="shared" si="8"/>
        <v>3</v>
      </c>
      <c r="AT16" s="19">
        <v>3</v>
      </c>
      <c r="AU16" s="62" t="s">
        <v>449</v>
      </c>
      <c r="AV16" s="62" t="s">
        <v>386</v>
      </c>
      <c r="AW16" s="20">
        <f t="shared" si="9"/>
        <v>2</v>
      </c>
      <c r="AX16" s="70">
        <v>2</v>
      </c>
      <c r="AY16" s="76" t="s">
        <v>496</v>
      </c>
      <c r="AZ16" s="23" t="s">
        <v>491</v>
      </c>
      <c r="BA16" s="19">
        <f t="shared" si="10"/>
        <v>2</v>
      </c>
      <c r="BB16" s="72">
        <v>2</v>
      </c>
      <c r="BC16" s="62" t="s">
        <v>543</v>
      </c>
      <c r="BD16" s="62" t="s">
        <v>491</v>
      </c>
    </row>
    <row r="17" spans="3:19" ht="23.25" customHeight="1" x14ac:dyDescent="0.25">
      <c r="C17" s="87" t="s">
        <v>532</v>
      </c>
      <c r="G17" s="86">
        <v>0.97</v>
      </c>
      <c r="J17" s="86">
        <v>0.99</v>
      </c>
      <c r="M17" s="86">
        <v>0.99</v>
      </c>
      <c r="P17" s="86">
        <v>1</v>
      </c>
      <c r="S17" s="86">
        <f>SUM(G17,J17,M17,P17)/4</f>
        <v>0.98750000000000004</v>
      </c>
    </row>
  </sheetData>
  <mergeCells count="81">
    <mergeCell ref="B1:C3"/>
    <mergeCell ref="D1:AZ1"/>
    <mergeCell ref="BA1:BD1"/>
    <mergeCell ref="D2:AZ2"/>
    <mergeCell ref="BA2:BD2"/>
    <mergeCell ref="D3:AZ3"/>
    <mergeCell ref="BA3:BD3"/>
    <mergeCell ref="K8:M8"/>
    <mergeCell ref="M9:M10"/>
    <mergeCell ref="B4:C4"/>
    <mergeCell ref="D4:V4"/>
    <mergeCell ref="BA4:BD4"/>
    <mergeCell ref="B6:AN6"/>
    <mergeCell ref="AO6:BD6"/>
    <mergeCell ref="B7:D7"/>
    <mergeCell ref="E7:T7"/>
    <mergeCell ref="U7:AN7"/>
    <mergeCell ref="AO7:BD7"/>
    <mergeCell ref="B8:B10"/>
    <mergeCell ref="C8:C10"/>
    <mergeCell ref="D8:D10"/>
    <mergeCell ref="E8:G8"/>
    <mergeCell ref="H8:J8"/>
    <mergeCell ref="AG8:AG10"/>
    <mergeCell ref="N8:P8"/>
    <mergeCell ref="Q8:S8"/>
    <mergeCell ref="U8:U10"/>
    <mergeCell ref="V8:V10"/>
    <mergeCell ref="W8:W10"/>
    <mergeCell ref="X8:Y8"/>
    <mergeCell ref="N9:N10"/>
    <mergeCell ref="O9:O10"/>
    <mergeCell ref="P9:P10"/>
    <mergeCell ref="Q9:Q10"/>
    <mergeCell ref="AW8:AZ8"/>
    <mergeCell ref="BA8:BD8"/>
    <mergeCell ref="E9:E10"/>
    <mergeCell ref="F9:F10"/>
    <mergeCell ref="G9:G10"/>
    <mergeCell ref="H9:H10"/>
    <mergeCell ref="I9:I10"/>
    <mergeCell ref="J9:J10"/>
    <mergeCell ref="K9:K10"/>
    <mergeCell ref="L9:L10"/>
    <mergeCell ref="AH8:AJ8"/>
    <mergeCell ref="AL8:AL10"/>
    <mergeCell ref="AM8:AM10"/>
    <mergeCell ref="AN8:AN10"/>
    <mergeCell ref="AO8:AR8"/>
    <mergeCell ref="AS8:AV8"/>
    <mergeCell ref="AT9:AT10"/>
    <mergeCell ref="R9:R10"/>
    <mergeCell ref="S9:S10"/>
    <mergeCell ref="T9:T10"/>
    <mergeCell ref="AD9:AD10"/>
    <mergeCell ref="AE9:AE10"/>
    <mergeCell ref="AF9:AF10"/>
    <mergeCell ref="AH9:AH10"/>
    <mergeCell ref="AI9:AI10"/>
    <mergeCell ref="AJ9:AJ10"/>
    <mergeCell ref="AK9:AK10"/>
    <mergeCell ref="Z8:Z10"/>
    <mergeCell ref="AA8:AA10"/>
    <mergeCell ref="AB8:AB10"/>
    <mergeCell ref="AC8:AC10"/>
    <mergeCell ref="AD8:AF8"/>
    <mergeCell ref="AO9:AO10"/>
    <mergeCell ref="AP9:AP10"/>
    <mergeCell ref="AQ9:AQ10"/>
    <mergeCell ref="AR9:AR10"/>
    <mergeCell ref="AS9:AS10"/>
    <mergeCell ref="BA9:BA10"/>
    <mergeCell ref="BB9:BB10"/>
    <mergeCell ref="BC9:BC10"/>
    <mergeCell ref="BD9:BD10"/>
    <mergeCell ref="AU9:AU10"/>
    <mergeCell ref="AV9:AV10"/>
    <mergeCell ref="AW9:AW10"/>
    <mergeCell ref="AX9:AX10"/>
    <mergeCell ref="AY9:AY10"/>
    <mergeCell ref="AZ9:AZ10"/>
  </mergeCells>
  <conditionalFormatting sqref="S12:S16">
    <cfRule type="cellIs" dxfId="203" priority="111" stopIfTrue="1" operator="between">
      <formula>0.9</formula>
      <formula>1</formula>
    </cfRule>
    <cfRule type="cellIs" dxfId="202" priority="112" stopIfTrue="1" operator="between">
      <formula>0.7</formula>
      <formula>0.8999</formula>
    </cfRule>
    <cfRule type="cellIs" dxfId="201" priority="113" stopIfTrue="1" operator="between">
      <formula>0</formula>
      <formula>0.699</formula>
    </cfRule>
  </conditionalFormatting>
  <conditionalFormatting sqref="M12:M16">
    <cfRule type="cellIs" dxfId="200" priority="122" stopIfTrue="1" operator="between">
      <formula>0.9</formula>
      <formula>1.05</formula>
    </cfRule>
    <cfRule type="cellIs" dxfId="199" priority="123" stopIfTrue="1" operator="between">
      <formula>0.7</formula>
      <formula>0.8999</formula>
    </cfRule>
    <cfRule type="cellIs" dxfId="198" priority="124" stopIfTrue="1" operator="between">
      <formula>0</formula>
      <formula>0.699</formula>
    </cfRule>
    <cfRule type="cellIs" dxfId="197" priority="125" stopIfTrue="1" operator="greaterThan">
      <formula>1.05</formula>
    </cfRule>
  </conditionalFormatting>
  <conditionalFormatting sqref="P11:P16">
    <cfRule type="cellIs" dxfId="196" priority="126" stopIfTrue="1" operator="between">
      <formula>0.9</formula>
      <formula>1.05</formula>
    </cfRule>
    <cfRule type="cellIs" dxfId="195" priority="127" stopIfTrue="1" operator="between">
      <formula>0.7</formula>
      <formula>0.8999</formula>
    </cfRule>
    <cfRule type="cellIs" dxfId="194" priority="128" stopIfTrue="1" operator="between">
      <formula>0</formula>
      <formula>0.699</formula>
    </cfRule>
    <cfRule type="cellIs" dxfId="193" priority="129" stopIfTrue="1" operator="greaterThan">
      <formula>1.05</formula>
    </cfRule>
  </conditionalFormatting>
  <conditionalFormatting sqref="S12:S16">
    <cfRule type="cellIs" dxfId="192" priority="130" stopIfTrue="1" operator="between">
      <formula>0.9</formula>
      <formula>1</formula>
    </cfRule>
    <cfRule type="cellIs" dxfId="191" priority="131" stopIfTrue="1" operator="between">
      <formula>0.7</formula>
      <formula>0.8999</formula>
    </cfRule>
    <cfRule type="cellIs" dxfId="190" priority="132" stopIfTrue="1" operator="between">
      <formula>0</formula>
      <formula>0.699</formula>
    </cfRule>
  </conditionalFormatting>
  <conditionalFormatting sqref="M12:M16">
    <cfRule type="cellIs" dxfId="189" priority="141" stopIfTrue="1" operator="between">
      <formula>0.9</formula>
      <formula>1.05</formula>
    </cfRule>
    <cfRule type="cellIs" dxfId="188" priority="142" stopIfTrue="1" operator="between">
      <formula>0.7</formula>
      <formula>0.8999</formula>
    </cfRule>
    <cfRule type="cellIs" dxfId="187" priority="143" stopIfTrue="1" operator="between">
      <formula>0</formula>
      <formula>0.699</formula>
    </cfRule>
    <cfRule type="cellIs" dxfId="186" priority="144" stopIfTrue="1" operator="greaterThan">
      <formula>1.05</formula>
    </cfRule>
  </conditionalFormatting>
  <conditionalFormatting sqref="P11:P16">
    <cfRule type="cellIs" dxfId="185" priority="145" stopIfTrue="1" operator="between">
      <formula>0.9</formula>
      <formula>1.05</formula>
    </cfRule>
    <cfRule type="cellIs" dxfId="184" priority="146" stopIfTrue="1" operator="between">
      <formula>0.7</formula>
      <formula>0.8999</formula>
    </cfRule>
    <cfRule type="cellIs" dxfId="183" priority="147" stopIfTrue="1" operator="between">
      <formula>0</formula>
      <formula>0.699</formula>
    </cfRule>
    <cfRule type="cellIs" dxfId="182" priority="148" stopIfTrue="1" operator="greaterThan">
      <formula>1.05</formula>
    </cfRule>
  </conditionalFormatting>
  <conditionalFormatting sqref="G11:G16">
    <cfRule type="cellIs" dxfId="181" priority="57" stopIfTrue="1" operator="between">
      <formula>0.9</formula>
      <formula>1.05</formula>
    </cfRule>
    <cfRule type="cellIs" dxfId="180" priority="58" stopIfTrue="1" operator="between">
      <formula>0.7</formula>
      <formula>0.8999</formula>
    </cfRule>
    <cfRule type="cellIs" dxfId="179" priority="59" stopIfTrue="1" operator="between">
      <formula>0</formula>
      <formula>0.699</formula>
    </cfRule>
    <cfRule type="cellIs" dxfId="178" priority="60" stopIfTrue="1" operator="greaterThan">
      <formula>1.05</formula>
    </cfRule>
  </conditionalFormatting>
  <conditionalFormatting sqref="G11:G16">
    <cfRule type="cellIs" dxfId="177" priority="65" stopIfTrue="1" operator="between">
      <formula>0.9</formula>
      <formula>1.05</formula>
    </cfRule>
    <cfRule type="cellIs" dxfId="176" priority="66" stopIfTrue="1" operator="between">
      <formula>0.7</formula>
      <formula>0.8999</formula>
    </cfRule>
    <cfRule type="cellIs" dxfId="175" priority="67" stopIfTrue="1" operator="between">
      <formula>0</formula>
      <formula>0.699</formula>
    </cfRule>
    <cfRule type="cellIs" dxfId="174" priority="68" stopIfTrue="1" operator="greaterThan">
      <formula>1.05</formula>
    </cfRule>
  </conditionalFormatting>
  <conditionalFormatting sqref="J11:J16">
    <cfRule type="cellIs" dxfId="173" priority="17" stopIfTrue="1" operator="between">
      <formula>0.9</formula>
      <formula>1.05</formula>
    </cfRule>
    <cfRule type="cellIs" dxfId="172" priority="18" stopIfTrue="1" operator="between">
      <formula>0.7</formula>
      <formula>0.8999</formula>
    </cfRule>
    <cfRule type="cellIs" dxfId="171" priority="19" stopIfTrue="1" operator="between">
      <formula>0</formula>
      <formula>0.699</formula>
    </cfRule>
    <cfRule type="cellIs" dxfId="170" priority="20" stopIfTrue="1" operator="greaterThan">
      <formula>1.05</formula>
    </cfRule>
  </conditionalFormatting>
  <conditionalFormatting sqref="J11:J16">
    <cfRule type="cellIs" dxfId="169" priority="21" stopIfTrue="1" operator="between">
      <formula>0.9</formula>
      <formula>1.05</formula>
    </cfRule>
    <cfRule type="cellIs" dxfId="168" priority="22" stopIfTrue="1" operator="between">
      <formula>0.7</formula>
      <formula>0.8999</formula>
    </cfRule>
    <cfRule type="cellIs" dxfId="167" priority="23" stopIfTrue="1" operator="between">
      <formula>0</formula>
      <formula>0.699</formula>
    </cfRule>
    <cfRule type="cellIs" dxfId="166" priority="24" stopIfTrue="1" operator="greaterThan">
      <formula>1.05</formula>
    </cfRule>
  </conditionalFormatting>
  <conditionalFormatting sqref="S11">
    <cfRule type="cellIs" dxfId="165" priority="9" stopIfTrue="1" operator="between">
      <formula>0.9</formula>
      <formula>1.05</formula>
    </cfRule>
    <cfRule type="cellIs" dxfId="164" priority="10" stopIfTrue="1" operator="between">
      <formula>0.7</formula>
      <formula>0.8999</formula>
    </cfRule>
    <cfRule type="cellIs" dxfId="163" priority="11" stopIfTrue="1" operator="between">
      <formula>0</formula>
      <formula>0.699</formula>
    </cfRule>
    <cfRule type="cellIs" dxfId="162" priority="12" stopIfTrue="1" operator="greaterThan">
      <formula>1.05</formula>
    </cfRule>
  </conditionalFormatting>
  <conditionalFormatting sqref="S11">
    <cfRule type="cellIs" dxfId="161" priority="13" stopIfTrue="1" operator="between">
      <formula>0.9</formula>
      <formula>1.05</formula>
    </cfRule>
    <cfRule type="cellIs" dxfId="160" priority="14" stopIfTrue="1" operator="between">
      <formula>0.7</formula>
      <formula>0.8999</formula>
    </cfRule>
    <cfRule type="cellIs" dxfId="159" priority="15" stopIfTrue="1" operator="between">
      <formula>0</formula>
      <formula>0.699</formula>
    </cfRule>
    <cfRule type="cellIs" dxfId="158" priority="16" stopIfTrue="1" operator="greaterThan">
      <formula>1.05</formula>
    </cfRule>
  </conditionalFormatting>
  <conditionalFormatting sqref="M11">
    <cfRule type="cellIs" dxfId="157" priority="1" stopIfTrue="1" operator="between">
      <formula>0.9</formula>
      <formula>1.05</formula>
    </cfRule>
    <cfRule type="cellIs" dxfId="156" priority="2" stopIfTrue="1" operator="between">
      <formula>0.7</formula>
      <formula>0.8999</formula>
    </cfRule>
    <cfRule type="cellIs" dxfId="155" priority="3" stopIfTrue="1" operator="between">
      <formula>0</formula>
      <formula>0.699</formula>
    </cfRule>
    <cfRule type="cellIs" dxfId="154" priority="4" stopIfTrue="1" operator="greaterThan">
      <formula>1.05</formula>
    </cfRule>
  </conditionalFormatting>
  <conditionalFormatting sqref="M11">
    <cfRule type="cellIs" dxfId="153" priority="5" stopIfTrue="1" operator="between">
      <formula>0.9</formula>
      <formula>1.05</formula>
    </cfRule>
    <cfRule type="cellIs" dxfId="152" priority="6" stopIfTrue="1" operator="between">
      <formula>0.7</formula>
      <formula>0.8999</formula>
    </cfRule>
    <cfRule type="cellIs" dxfId="151" priority="7" stopIfTrue="1" operator="between">
      <formula>0</formula>
      <formula>0.699</formula>
    </cfRule>
    <cfRule type="cellIs" dxfId="150" priority="8" stopIfTrue="1" operator="greaterThan">
      <formula>1.05</formula>
    </cfRule>
  </conditionalFormatting>
  <dataValidations count="3">
    <dataValidation type="list" operator="equal" allowBlank="1" showErrorMessage="1" sqref="AG11:AG16" xr:uid="{00000000-0002-0000-0800-000000000000}">
      <formula1>"Gestión"</formula1>
      <formula2>0</formula2>
    </dataValidation>
    <dataValidation type="list" operator="equal" allowBlank="1" showErrorMessage="1" sqref="AC11:AC16" xr:uid="{00000000-0002-0000-0800-000001000000}">
      <formula1>"Alta ,Media ,Baja"</formula1>
      <formula2>0</formula2>
    </dataValidation>
    <dataValidation type="list" operator="equal" allowBlank="1" showErrorMessage="1" sqref="AB11:AB16" xr:uid="{00000000-0002-0000-0800-000002000000}">
      <formula1>"Diario,Semanal,Mensual,Bimestral ,Trimestral,Semestral ,Anual"</formula1>
      <formula2>0</formula2>
    </dataValidation>
  </dataValidation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BD13"/>
  <sheetViews>
    <sheetView topLeftCell="B13" workbookViewId="0">
      <selection activeCell="B5" sqref="B5"/>
    </sheetView>
  </sheetViews>
  <sheetFormatPr baseColWidth="10" defaultRowHeight="15" x14ac:dyDescent="0.25"/>
  <cols>
    <col min="1" max="1" width="2.7109375" customWidth="1"/>
    <col min="2" max="2" width="5.42578125" customWidth="1"/>
    <col min="3" max="3" width="27.140625" customWidth="1"/>
    <col min="4" max="4" width="3.85546875" customWidth="1"/>
    <col min="5" max="5" width="5.5703125" bestFit="1" customWidth="1"/>
    <col min="6" max="6" width="6.7109375" customWidth="1"/>
    <col min="7" max="7" width="5.5703125" bestFit="1" customWidth="1"/>
    <col min="8" max="8" width="5.140625" customWidth="1"/>
    <col min="9" max="9" width="5" customWidth="1"/>
    <col min="10" max="10" width="5.5703125" bestFit="1" customWidth="1"/>
    <col min="11" max="12" width="5.28515625" customWidth="1"/>
    <col min="13" max="13" width="5.5703125" bestFit="1" customWidth="1"/>
    <col min="14" max="14" width="5.5703125" customWidth="1"/>
    <col min="15" max="15" width="4.85546875" customWidth="1"/>
    <col min="16" max="17" width="5.5703125" customWidth="1"/>
    <col min="18" max="18" width="5.140625" customWidth="1"/>
    <col min="19" max="19" width="5.5703125" bestFit="1" customWidth="1"/>
    <col min="20" max="20" width="6.140625" customWidth="1"/>
    <col min="21" max="21" width="13.28515625" customWidth="1"/>
    <col min="22" max="22" width="15.42578125" customWidth="1"/>
    <col min="23" max="23" width="4.140625" customWidth="1"/>
    <col min="24" max="24" width="13.5703125" customWidth="1"/>
    <col min="25" max="25" width="13.140625" customWidth="1"/>
    <col min="26" max="26" width="4.7109375" customWidth="1"/>
    <col min="27" max="27" width="9.5703125" customWidth="1"/>
    <col min="28" max="28" width="5.85546875" customWidth="1"/>
    <col min="29" max="29" width="4.85546875" customWidth="1"/>
    <col min="30" max="30" width="6.28515625" customWidth="1"/>
    <col min="31" max="31" width="8.7109375" customWidth="1"/>
    <col min="32" max="32" width="7.28515625" customWidth="1"/>
    <col min="33" max="33" width="5.28515625" customWidth="1"/>
    <col min="34" max="34" width="25" customWidth="1"/>
    <col min="35" max="35" width="3.28515625" customWidth="1"/>
    <col min="36" max="36" width="8.140625" customWidth="1"/>
    <col min="38" max="38" width="5.85546875" customWidth="1"/>
    <col min="39" max="39" width="9.140625" customWidth="1"/>
    <col min="40" max="40" width="15" customWidth="1"/>
    <col min="41" max="41" width="8.7109375" customWidth="1"/>
    <col min="42" max="42" width="7.85546875" customWidth="1"/>
    <col min="43" max="43" width="21.5703125" customWidth="1"/>
    <col min="44" max="44" width="23.28515625" customWidth="1"/>
    <col min="45" max="45" width="4.85546875" customWidth="1"/>
    <col min="46" max="46" width="6.42578125" customWidth="1"/>
    <col min="47" max="47" width="20.7109375" customWidth="1"/>
    <col min="48" max="48" width="20.140625" customWidth="1"/>
    <col min="49" max="49" width="5.140625" customWidth="1"/>
    <col min="50" max="50" width="4.28515625" customWidth="1"/>
    <col min="51" max="51" width="26.28515625" customWidth="1"/>
    <col min="52" max="52" width="22" customWidth="1"/>
    <col min="53" max="53" width="4.85546875" customWidth="1"/>
    <col min="54" max="54" width="4.42578125" customWidth="1"/>
    <col min="55" max="56" width="20.5703125" customWidth="1"/>
  </cols>
  <sheetData>
    <row r="1" spans="1:56" ht="15.75" x14ac:dyDescent="0.25">
      <c r="A1" s="1"/>
      <c r="B1" s="103"/>
      <c r="C1" s="103"/>
      <c r="D1" s="104" t="s">
        <v>0</v>
      </c>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5" t="s">
        <v>1</v>
      </c>
      <c r="BB1" s="105"/>
      <c r="BC1" s="105"/>
      <c r="BD1" s="105"/>
    </row>
    <row r="2" spans="1:56" ht="15.75" x14ac:dyDescent="0.25">
      <c r="A2" s="1"/>
      <c r="B2" s="103"/>
      <c r="C2" s="103"/>
      <c r="D2" s="104" t="s">
        <v>2</v>
      </c>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5" t="s">
        <v>3</v>
      </c>
      <c r="BB2" s="105"/>
      <c r="BC2" s="105"/>
      <c r="BD2" s="105"/>
    </row>
    <row r="3" spans="1:56" ht="45.75" customHeight="1" x14ac:dyDescent="0.25">
      <c r="A3" s="1"/>
      <c r="B3" s="103"/>
      <c r="C3" s="103"/>
      <c r="D3" s="104" t="s">
        <v>4</v>
      </c>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5" t="s">
        <v>5</v>
      </c>
      <c r="BB3" s="105"/>
      <c r="BC3" s="105"/>
      <c r="BD3" s="105"/>
    </row>
    <row r="4" spans="1:56" x14ac:dyDescent="0.25">
      <c r="A4" s="1"/>
      <c r="B4" s="109" t="s">
        <v>6</v>
      </c>
      <c r="C4" s="109"/>
      <c r="D4" s="110" t="s">
        <v>194</v>
      </c>
      <c r="E4" s="110"/>
      <c r="F4" s="110"/>
      <c r="G4" s="110"/>
      <c r="H4" s="110"/>
      <c r="I4" s="110"/>
      <c r="J4" s="110"/>
      <c r="K4" s="110"/>
      <c r="L4" s="110"/>
      <c r="M4" s="110"/>
      <c r="N4" s="110"/>
      <c r="O4" s="110"/>
      <c r="P4" s="110"/>
      <c r="Q4" s="110"/>
      <c r="R4" s="110"/>
      <c r="S4" s="110"/>
      <c r="T4" s="110"/>
      <c r="U4" s="110"/>
      <c r="V4" s="110"/>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05" t="s">
        <v>7</v>
      </c>
      <c r="BB4" s="105"/>
      <c r="BC4" s="105"/>
      <c r="BD4" s="105"/>
    </row>
    <row r="6" spans="1:56" ht="15.75" x14ac:dyDescent="0.25">
      <c r="A6" s="2"/>
      <c r="B6" s="111" t="s">
        <v>8</v>
      </c>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3" t="s">
        <v>9</v>
      </c>
      <c r="AP6" s="114"/>
      <c r="AQ6" s="114"/>
      <c r="AR6" s="114"/>
      <c r="AS6" s="114"/>
      <c r="AT6" s="114"/>
      <c r="AU6" s="114"/>
      <c r="AV6" s="114"/>
      <c r="AW6" s="114"/>
      <c r="AX6" s="114"/>
      <c r="AY6" s="114"/>
      <c r="AZ6" s="114"/>
      <c r="BA6" s="114"/>
      <c r="BB6" s="114"/>
      <c r="BC6" s="114"/>
      <c r="BD6" s="115"/>
    </row>
    <row r="7" spans="1:56" x14ac:dyDescent="0.25">
      <c r="A7" s="2"/>
      <c r="B7" s="116"/>
      <c r="C7" s="106"/>
      <c r="D7" s="106"/>
      <c r="E7" s="106" t="s">
        <v>10</v>
      </c>
      <c r="F7" s="106"/>
      <c r="G7" s="106"/>
      <c r="H7" s="106"/>
      <c r="I7" s="106"/>
      <c r="J7" s="106"/>
      <c r="K7" s="106"/>
      <c r="L7" s="106"/>
      <c r="M7" s="106"/>
      <c r="N7" s="106"/>
      <c r="O7" s="106"/>
      <c r="P7" s="106"/>
      <c r="Q7" s="106"/>
      <c r="R7" s="106"/>
      <c r="S7" s="106"/>
      <c r="T7" s="106"/>
      <c r="U7" s="106" t="s">
        <v>11</v>
      </c>
      <c r="V7" s="106"/>
      <c r="W7" s="106"/>
      <c r="X7" s="106"/>
      <c r="Y7" s="106"/>
      <c r="Z7" s="106"/>
      <c r="AA7" s="106"/>
      <c r="AB7" s="106"/>
      <c r="AC7" s="106"/>
      <c r="AD7" s="106"/>
      <c r="AE7" s="106"/>
      <c r="AF7" s="106"/>
      <c r="AG7" s="106"/>
      <c r="AH7" s="106"/>
      <c r="AI7" s="106"/>
      <c r="AJ7" s="106"/>
      <c r="AK7" s="106"/>
      <c r="AL7" s="106"/>
      <c r="AM7" s="106"/>
      <c r="AN7" s="106"/>
      <c r="AO7" s="117"/>
      <c r="AP7" s="117"/>
      <c r="AQ7" s="117"/>
      <c r="AR7" s="117"/>
      <c r="AS7" s="117"/>
      <c r="AT7" s="117"/>
      <c r="AU7" s="117"/>
      <c r="AV7" s="117"/>
      <c r="AW7" s="117"/>
      <c r="AX7" s="117"/>
      <c r="AY7" s="117"/>
      <c r="AZ7" s="117"/>
      <c r="BA7" s="117"/>
      <c r="BB7" s="117"/>
      <c r="BC7" s="117"/>
      <c r="BD7" s="118"/>
    </row>
    <row r="8" spans="1:56" ht="51.75" x14ac:dyDescent="0.25">
      <c r="A8" s="3"/>
      <c r="B8" s="119" t="s">
        <v>12</v>
      </c>
      <c r="C8" s="107" t="s">
        <v>13</v>
      </c>
      <c r="D8" s="107" t="s">
        <v>14</v>
      </c>
      <c r="E8" s="106" t="s">
        <v>15</v>
      </c>
      <c r="F8" s="106"/>
      <c r="G8" s="106"/>
      <c r="H8" s="106" t="s">
        <v>16</v>
      </c>
      <c r="I8" s="106"/>
      <c r="J8" s="106"/>
      <c r="K8" s="106" t="s">
        <v>17</v>
      </c>
      <c r="L8" s="106"/>
      <c r="M8" s="106"/>
      <c r="N8" s="106" t="s">
        <v>18</v>
      </c>
      <c r="O8" s="106"/>
      <c r="P8" s="106"/>
      <c r="Q8" s="106" t="s">
        <v>19</v>
      </c>
      <c r="R8" s="106"/>
      <c r="S8" s="106"/>
      <c r="T8" s="4" t="s">
        <v>20</v>
      </c>
      <c r="U8" s="107" t="s">
        <v>21</v>
      </c>
      <c r="V8" s="107" t="s">
        <v>22</v>
      </c>
      <c r="W8" s="107" t="s">
        <v>23</v>
      </c>
      <c r="X8" s="106" t="s">
        <v>24</v>
      </c>
      <c r="Y8" s="106"/>
      <c r="Z8" s="124" t="s">
        <v>25</v>
      </c>
      <c r="AA8" s="124" t="s">
        <v>26</v>
      </c>
      <c r="AB8" s="124" t="s">
        <v>27</v>
      </c>
      <c r="AC8" s="124" t="s">
        <v>28</v>
      </c>
      <c r="AD8" s="106" t="s">
        <v>29</v>
      </c>
      <c r="AE8" s="106"/>
      <c r="AF8" s="106"/>
      <c r="AG8" s="107" t="s">
        <v>30</v>
      </c>
      <c r="AH8" s="106" t="s">
        <v>31</v>
      </c>
      <c r="AI8" s="106"/>
      <c r="AJ8" s="106"/>
      <c r="AK8" s="28" t="s">
        <v>32</v>
      </c>
      <c r="AL8" s="107" t="s">
        <v>33</v>
      </c>
      <c r="AM8" s="107" t="s">
        <v>34</v>
      </c>
      <c r="AN8" s="107" t="s">
        <v>35</v>
      </c>
      <c r="AO8" s="121" t="s">
        <v>36</v>
      </c>
      <c r="AP8" s="121" t="s">
        <v>36</v>
      </c>
      <c r="AQ8" s="121" t="s">
        <v>36</v>
      </c>
      <c r="AR8" s="121" t="s">
        <v>36</v>
      </c>
      <c r="AS8" s="121" t="s">
        <v>37</v>
      </c>
      <c r="AT8" s="121" t="s">
        <v>36</v>
      </c>
      <c r="AU8" s="121" t="s">
        <v>36</v>
      </c>
      <c r="AV8" s="121" t="s">
        <v>36</v>
      </c>
      <c r="AW8" s="121" t="s">
        <v>38</v>
      </c>
      <c r="AX8" s="121" t="s">
        <v>38</v>
      </c>
      <c r="AY8" s="121" t="s">
        <v>38</v>
      </c>
      <c r="AZ8" s="121" t="s">
        <v>38</v>
      </c>
      <c r="BA8" s="121" t="s">
        <v>39</v>
      </c>
      <c r="BB8" s="121" t="s">
        <v>38</v>
      </c>
      <c r="BC8" s="121" t="s">
        <v>38</v>
      </c>
      <c r="BD8" s="122" t="s">
        <v>38</v>
      </c>
    </row>
    <row r="9" spans="1:56" ht="43.5" x14ac:dyDescent="0.25">
      <c r="A9" s="3"/>
      <c r="B9" s="119"/>
      <c r="C9" s="107"/>
      <c r="D9" s="107"/>
      <c r="E9" s="107" t="s">
        <v>40</v>
      </c>
      <c r="F9" s="107" t="s">
        <v>41</v>
      </c>
      <c r="G9" s="107" t="s">
        <v>42</v>
      </c>
      <c r="H9" s="107" t="s">
        <v>40</v>
      </c>
      <c r="I9" s="107" t="s">
        <v>41</v>
      </c>
      <c r="J9" s="107" t="s">
        <v>42</v>
      </c>
      <c r="K9" s="107" t="s">
        <v>40</v>
      </c>
      <c r="L9" s="107" t="s">
        <v>41</v>
      </c>
      <c r="M9" s="107" t="s">
        <v>42</v>
      </c>
      <c r="N9" s="107" t="s">
        <v>40</v>
      </c>
      <c r="O9" s="107" t="s">
        <v>41</v>
      </c>
      <c r="P9" s="107" t="s">
        <v>42</v>
      </c>
      <c r="Q9" s="107" t="s">
        <v>40</v>
      </c>
      <c r="R9" s="107" t="s">
        <v>41</v>
      </c>
      <c r="S9" s="107" t="s">
        <v>42</v>
      </c>
      <c r="T9" s="107">
        <f>SUM(T11:T12)</f>
        <v>0</v>
      </c>
      <c r="U9" s="107"/>
      <c r="V9" s="107"/>
      <c r="W9" s="107"/>
      <c r="X9" s="34" t="s">
        <v>43</v>
      </c>
      <c r="Y9" s="34" t="s">
        <v>44</v>
      </c>
      <c r="Z9" s="124"/>
      <c r="AA9" s="124"/>
      <c r="AB9" s="124"/>
      <c r="AC9" s="124"/>
      <c r="AD9" s="107" t="s">
        <v>45</v>
      </c>
      <c r="AE9" s="107" t="s">
        <v>46</v>
      </c>
      <c r="AF9" s="107" t="s">
        <v>47</v>
      </c>
      <c r="AG9" s="107"/>
      <c r="AH9" s="107" t="s">
        <v>48</v>
      </c>
      <c r="AI9" s="107" t="s">
        <v>49</v>
      </c>
      <c r="AJ9" s="107" t="s">
        <v>50</v>
      </c>
      <c r="AK9" s="107" t="s">
        <v>51</v>
      </c>
      <c r="AL9" s="107"/>
      <c r="AM9" s="107"/>
      <c r="AN9" s="107"/>
      <c r="AO9" s="123" t="s">
        <v>52</v>
      </c>
      <c r="AP9" s="123" t="s">
        <v>53</v>
      </c>
      <c r="AQ9" s="123" t="s">
        <v>54</v>
      </c>
      <c r="AR9" s="123" t="s">
        <v>55</v>
      </c>
      <c r="AS9" s="123" t="s">
        <v>52</v>
      </c>
      <c r="AT9" s="123" t="s">
        <v>53</v>
      </c>
      <c r="AU9" s="123" t="s">
        <v>54</v>
      </c>
      <c r="AV9" s="123" t="s">
        <v>55</v>
      </c>
      <c r="AW9" s="123" t="s">
        <v>52</v>
      </c>
      <c r="AX9" s="123" t="s">
        <v>53</v>
      </c>
      <c r="AY9" s="123" t="s">
        <v>54</v>
      </c>
      <c r="AZ9" s="123" t="s">
        <v>55</v>
      </c>
      <c r="BA9" s="123" t="s">
        <v>52</v>
      </c>
      <c r="BB9" s="123" t="s">
        <v>53</v>
      </c>
      <c r="BC9" s="123" t="s">
        <v>54</v>
      </c>
      <c r="BD9" s="127" t="s">
        <v>56</v>
      </c>
    </row>
    <row r="10" spans="1:56" ht="36" x14ac:dyDescent="0.25">
      <c r="A10" s="3"/>
      <c r="B10" s="120"/>
      <c r="C10" s="108"/>
      <c r="D10" s="108"/>
      <c r="E10" s="108"/>
      <c r="F10" s="108"/>
      <c r="G10" s="108"/>
      <c r="H10" s="108"/>
      <c r="I10" s="108"/>
      <c r="J10" s="108"/>
      <c r="K10" s="108"/>
      <c r="L10" s="108"/>
      <c r="M10" s="108"/>
      <c r="N10" s="108"/>
      <c r="O10" s="108"/>
      <c r="P10" s="108"/>
      <c r="Q10" s="108"/>
      <c r="R10" s="108"/>
      <c r="S10" s="108"/>
      <c r="T10" s="108"/>
      <c r="U10" s="108"/>
      <c r="V10" s="108"/>
      <c r="W10" s="108"/>
      <c r="X10" s="7" t="s">
        <v>57</v>
      </c>
      <c r="Y10" s="7" t="s">
        <v>44</v>
      </c>
      <c r="Z10" s="108"/>
      <c r="AA10" s="108"/>
      <c r="AB10" s="108"/>
      <c r="AC10" s="108"/>
      <c r="AD10" s="108"/>
      <c r="AE10" s="108"/>
      <c r="AF10" s="108"/>
      <c r="AG10" s="108"/>
      <c r="AH10" s="108"/>
      <c r="AI10" s="108"/>
      <c r="AJ10" s="108"/>
      <c r="AK10" s="107"/>
      <c r="AL10" s="108"/>
      <c r="AM10" s="108"/>
      <c r="AN10" s="108"/>
      <c r="AO10" s="108"/>
      <c r="AP10" s="108"/>
      <c r="AQ10" s="108"/>
      <c r="AR10" s="108"/>
      <c r="AS10" s="108"/>
      <c r="AT10" s="108"/>
      <c r="AU10" s="108"/>
      <c r="AV10" s="108"/>
      <c r="AW10" s="108"/>
      <c r="AX10" s="108"/>
      <c r="AY10" s="108"/>
      <c r="AZ10" s="108"/>
      <c r="BA10" s="108"/>
      <c r="BB10" s="108"/>
      <c r="BC10" s="108"/>
      <c r="BD10" s="128"/>
    </row>
    <row r="11" spans="1:56" ht="211.5" customHeight="1" x14ac:dyDescent="0.25">
      <c r="A11" s="2"/>
      <c r="B11" s="8">
        <v>1</v>
      </c>
      <c r="C11" s="14" t="s">
        <v>195</v>
      </c>
      <c r="D11" s="10"/>
      <c r="E11" s="58">
        <v>130</v>
      </c>
      <c r="F11" s="56">
        <v>129</v>
      </c>
      <c r="G11" s="61">
        <v>0.99</v>
      </c>
      <c r="H11" s="56">
        <v>56</v>
      </c>
      <c r="I11" s="56">
        <v>45</v>
      </c>
      <c r="J11" s="10">
        <f t="shared" ref="J11:J12" si="0">IF(ISERROR(I11/H11),"",(I11/H11))</f>
        <v>0.8035714285714286</v>
      </c>
      <c r="K11" s="19">
        <v>189</v>
      </c>
      <c r="L11" s="77">
        <v>189</v>
      </c>
      <c r="M11" s="10">
        <f t="shared" ref="M11:M12" si="1">IF(ISERROR(L11/K11),"",(L11/K11))</f>
        <v>1</v>
      </c>
      <c r="N11" s="19">
        <v>91</v>
      </c>
      <c r="O11" s="77">
        <v>91</v>
      </c>
      <c r="P11" s="10">
        <f t="shared" ref="P11:P12" si="2">IF(ISERROR(O11/N11),"",(O11/N11))</f>
        <v>1</v>
      </c>
      <c r="Q11" s="67">
        <f>SUM(E11,H11,K11,N11)</f>
        <v>466</v>
      </c>
      <c r="R11" s="68">
        <f>SUM(F11,I11,L11,O11)</f>
        <v>454</v>
      </c>
      <c r="S11" s="26">
        <f t="shared" ref="S11:S12" si="3">IF((IF(ISERROR(R11/Q11),0,(R11/Q11)))&gt;1,1,(IF(ISERROR(R11/Q11),0,(R11/Q11))))</f>
        <v>0.97424892703862664</v>
      </c>
      <c r="T11" s="26">
        <f t="shared" ref="T11:T12" si="4">S11*D11</f>
        <v>0</v>
      </c>
      <c r="U11" s="14" t="s">
        <v>196</v>
      </c>
      <c r="V11" s="14" t="s">
        <v>197</v>
      </c>
      <c r="W11" s="15" t="s">
        <v>58</v>
      </c>
      <c r="X11" s="14" t="s">
        <v>198</v>
      </c>
      <c r="Y11" s="14" t="s">
        <v>199</v>
      </c>
      <c r="Z11" s="15" t="s">
        <v>59</v>
      </c>
      <c r="AA11" s="16" t="s">
        <v>60</v>
      </c>
      <c r="AB11" s="15" t="s">
        <v>61</v>
      </c>
      <c r="AC11" s="15" t="s">
        <v>62</v>
      </c>
      <c r="AD11" s="14"/>
      <c r="AE11" s="14">
        <v>2021</v>
      </c>
      <c r="AF11" s="14">
        <v>2020</v>
      </c>
      <c r="AG11" s="15" t="s">
        <v>63</v>
      </c>
      <c r="AH11" s="17" t="s">
        <v>93</v>
      </c>
      <c r="AI11" s="14">
        <v>3</v>
      </c>
      <c r="AJ11" s="14" t="s">
        <v>200</v>
      </c>
      <c r="AK11" s="16" t="s">
        <v>201</v>
      </c>
      <c r="AL11" s="14"/>
      <c r="AM11" s="16" t="s">
        <v>202</v>
      </c>
      <c r="AN11" s="16" t="s">
        <v>203</v>
      </c>
      <c r="AO11" s="54">
        <f>E11</f>
        <v>130</v>
      </c>
      <c r="AP11" s="60">
        <v>129</v>
      </c>
      <c r="AQ11" s="57" t="s">
        <v>364</v>
      </c>
      <c r="AR11" s="57" t="s">
        <v>365</v>
      </c>
      <c r="AS11" s="19">
        <f t="shared" ref="AS11:AS12" si="5">H11</f>
        <v>56</v>
      </c>
      <c r="AT11" s="59">
        <v>45</v>
      </c>
      <c r="AU11" s="62" t="s">
        <v>457</v>
      </c>
      <c r="AV11" s="62" t="s">
        <v>458</v>
      </c>
      <c r="AW11" s="20">
        <f t="shared" ref="AW11:AW12" si="6">K11</f>
        <v>189</v>
      </c>
      <c r="AX11" s="20">
        <v>189</v>
      </c>
      <c r="AY11" s="81" t="s">
        <v>508</v>
      </c>
      <c r="AZ11" s="81" t="s">
        <v>458</v>
      </c>
      <c r="BA11" s="19">
        <f t="shared" ref="BA11:BA12" si="7">N11</f>
        <v>91</v>
      </c>
      <c r="BB11" s="58">
        <v>91</v>
      </c>
      <c r="BC11" s="78" t="s">
        <v>579</v>
      </c>
      <c r="BD11" s="93" t="s">
        <v>458</v>
      </c>
    </row>
    <row r="12" spans="1:56" ht="194.25" customHeight="1" x14ac:dyDescent="0.25">
      <c r="A12" s="2"/>
      <c r="B12" s="8">
        <v>2</v>
      </c>
      <c r="C12" s="38" t="s">
        <v>204</v>
      </c>
      <c r="D12" s="10"/>
      <c r="E12" s="56">
        <v>52</v>
      </c>
      <c r="F12" s="56">
        <v>52</v>
      </c>
      <c r="G12" s="61">
        <v>1</v>
      </c>
      <c r="H12" s="11">
        <v>54</v>
      </c>
      <c r="I12" s="11">
        <v>54</v>
      </c>
      <c r="J12" s="43">
        <f t="shared" si="0"/>
        <v>1</v>
      </c>
      <c r="K12" s="11">
        <v>66</v>
      </c>
      <c r="L12" s="11">
        <v>66</v>
      </c>
      <c r="M12" s="75">
        <f t="shared" si="1"/>
        <v>1</v>
      </c>
      <c r="N12" s="11">
        <v>61</v>
      </c>
      <c r="O12" s="11">
        <v>61</v>
      </c>
      <c r="P12" s="75">
        <f t="shared" si="2"/>
        <v>1</v>
      </c>
      <c r="Q12" s="47">
        <v>52</v>
      </c>
      <c r="R12" s="47">
        <f t="shared" ref="R12" si="8">SUM(F12,I12,L12,O12)</f>
        <v>233</v>
      </c>
      <c r="S12" s="26">
        <f t="shared" si="3"/>
        <v>1</v>
      </c>
      <c r="T12" s="26">
        <f t="shared" si="4"/>
        <v>0</v>
      </c>
      <c r="U12" s="14" t="s">
        <v>205</v>
      </c>
      <c r="V12" s="14" t="s">
        <v>206</v>
      </c>
      <c r="W12" s="15" t="s">
        <v>58</v>
      </c>
      <c r="X12" s="14" t="s">
        <v>207</v>
      </c>
      <c r="Y12" s="14" t="s">
        <v>208</v>
      </c>
      <c r="Z12" s="15" t="s">
        <v>59</v>
      </c>
      <c r="AA12" s="16" t="s">
        <v>60</v>
      </c>
      <c r="AB12" s="15" t="s">
        <v>61</v>
      </c>
      <c r="AC12" s="15" t="s">
        <v>62</v>
      </c>
      <c r="AD12" s="14"/>
      <c r="AE12" s="14">
        <v>2021</v>
      </c>
      <c r="AF12" s="14">
        <v>2020</v>
      </c>
      <c r="AG12" s="15" t="s">
        <v>63</v>
      </c>
      <c r="AH12" s="17" t="s">
        <v>93</v>
      </c>
      <c r="AI12" s="14">
        <v>3</v>
      </c>
      <c r="AJ12" s="14" t="s">
        <v>200</v>
      </c>
      <c r="AK12" s="16" t="s">
        <v>168</v>
      </c>
      <c r="AL12" s="14"/>
      <c r="AM12" s="16" t="s">
        <v>202</v>
      </c>
      <c r="AN12" s="16" t="s">
        <v>209</v>
      </c>
      <c r="AO12" s="54">
        <f>E12</f>
        <v>52</v>
      </c>
      <c r="AP12" s="54">
        <v>52</v>
      </c>
      <c r="AQ12" s="57" t="s">
        <v>366</v>
      </c>
      <c r="AR12" s="57" t="s">
        <v>367</v>
      </c>
      <c r="AS12" s="19">
        <f t="shared" si="5"/>
        <v>54</v>
      </c>
      <c r="AT12" s="58">
        <v>54</v>
      </c>
      <c r="AU12" s="62" t="s">
        <v>459</v>
      </c>
      <c r="AV12" s="62" t="s">
        <v>367</v>
      </c>
      <c r="AW12" s="20">
        <f t="shared" si="6"/>
        <v>66</v>
      </c>
      <c r="AX12" s="20">
        <v>66</v>
      </c>
      <c r="AY12" s="81" t="s">
        <v>509</v>
      </c>
      <c r="AZ12" s="81" t="s">
        <v>367</v>
      </c>
      <c r="BA12" s="19">
        <f t="shared" si="7"/>
        <v>61</v>
      </c>
      <c r="BB12" s="58">
        <v>61</v>
      </c>
      <c r="BC12" s="78" t="s">
        <v>580</v>
      </c>
      <c r="BD12" s="93" t="s">
        <v>367</v>
      </c>
    </row>
    <row r="13" spans="1:56" ht="20.25" customHeight="1" x14ac:dyDescent="0.25">
      <c r="C13" s="87" t="s">
        <v>532</v>
      </c>
      <c r="G13" s="86">
        <v>1</v>
      </c>
      <c r="J13" s="86">
        <v>0.9</v>
      </c>
      <c r="M13" s="86">
        <v>1</v>
      </c>
      <c r="P13" s="86">
        <v>1</v>
      </c>
      <c r="S13" s="86">
        <f>SUM(G13,J13,M13,P13)/4</f>
        <v>0.97499999999999998</v>
      </c>
    </row>
  </sheetData>
  <mergeCells count="81">
    <mergeCell ref="B1:C3"/>
    <mergeCell ref="D1:AZ1"/>
    <mergeCell ref="BA1:BD1"/>
    <mergeCell ref="D2:AZ2"/>
    <mergeCell ref="BA2:BD2"/>
    <mergeCell ref="D3:AZ3"/>
    <mergeCell ref="BA3:BD3"/>
    <mergeCell ref="K8:M8"/>
    <mergeCell ref="M9:M10"/>
    <mergeCell ref="B4:C4"/>
    <mergeCell ref="D4:V4"/>
    <mergeCell ref="BA4:BD4"/>
    <mergeCell ref="B6:AN6"/>
    <mergeCell ref="AO6:BD6"/>
    <mergeCell ref="B7:D7"/>
    <mergeCell ref="E7:T7"/>
    <mergeCell ref="U7:AN7"/>
    <mergeCell ref="AO7:BD7"/>
    <mergeCell ref="B8:B10"/>
    <mergeCell ref="C8:C10"/>
    <mergeCell ref="D8:D10"/>
    <mergeCell ref="E8:G8"/>
    <mergeCell ref="H8:J8"/>
    <mergeCell ref="AG8:AG10"/>
    <mergeCell ref="N8:P8"/>
    <mergeCell ref="Q8:S8"/>
    <mergeCell ref="U8:U10"/>
    <mergeCell ref="V8:V10"/>
    <mergeCell ref="W8:W10"/>
    <mergeCell ref="X8:Y8"/>
    <mergeCell ref="N9:N10"/>
    <mergeCell ref="O9:O10"/>
    <mergeCell ref="P9:P10"/>
    <mergeCell ref="Q9:Q10"/>
    <mergeCell ref="AW8:AZ8"/>
    <mergeCell ref="BA8:BD8"/>
    <mergeCell ref="E9:E10"/>
    <mergeCell ref="F9:F10"/>
    <mergeCell ref="G9:G10"/>
    <mergeCell ref="H9:H10"/>
    <mergeCell ref="I9:I10"/>
    <mergeCell ref="J9:J10"/>
    <mergeCell ref="K9:K10"/>
    <mergeCell ref="L9:L10"/>
    <mergeCell ref="AH8:AJ8"/>
    <mergeCell ref="AL8:AL10"/>
    <mergeCell ref="AM8:AM10"/>
    <mergeCell ref="AN8:AN10"/>
    <mergeCell ref="AO8:AR8"/>
    <mergeCell ref="AS8:AV8"/>
    <mergeCell ref="AT9:AT10"/>
    <mergeCell ref="R9:R10"/>
    <mergeCell ref="S9:S10"/>
    <mergeCell ref="T9:T10"/>
    <mergeCell ref="AD9:AD10"/>
    <mergeCell ref="AE9:AE10"/>
    <mergeCell ref="AF9:AF10"/>
    <mergeCell ref="AH9:AH10"/>
    <mergeCell ref="AI9:AI10"/>
    <mergeCell ref="AJ9:AJ10"/>
    <mergeCell ref="AK9:AK10"/>
    <mergeCell ref="Z8:Z10"/>
    <mergeCell ref="AA8:AA10"/>
    <mergeCell ref="AB8:AB10"/>
    <mergeCell ref="AC8:AC10"/>
    <mergeCell ref="AD8:AF8"/>
    <mergeCell ref="AO9:AO10"/>
    <mergeCell ref="AP9:AP10"/>
    <mergeCell ref="AQ9:AQ10"/>
    <mergeCell ref="AR9:AR10"/>
    <mergeCell ref="AS9:AS10"/>
    <mergeCell ref="BA9:BA10"/>
    <mergeCell ref="BB9:BB10"/>
    <mergeCell ref="BC9:BC10"/>
    <mergeCell ref="BD9:BD10"/>
    <mergeCell ref="AU9:AU10"/>
    <mergeCell ref="AV9:AV10"/>
    <mergeCell ref="AW9:AW10"/>
    <mergeCell ref="AX9:AX10"/>
    <mergeCell ref="AY9:AY10"/>
    <mergeCell ref="AZ9:AZ10"/>
  </mergeCells>
  <conditionalFormatting sqref="S11:S12">
    <cfRule type="cellIs" dxfId="149" priority="4" stopIfTrue="1" operator="between">
      <formula>0.9</formula>
      <formula>1</formula>
    </cfRule>
    <cfRule type="cellIs" dxfId="148" priority="5" stopIfTrue="1" operator="between">
      <formula>0.7</formula>
      <formula>0.8999</formula>
    </cfRule>
    <cfRule type="cellIs" dxfId="147" priority="6" stopIfTrue="1" operator="between">
      <formula>0</formula>
      <formula>0.699</formula>
    </cfRule>
  </conditionalFormatting>
  <conditionalFormatting sqref="J11:J12 M11:M12 P11:P12">
    <cfRule type="cellIs" dxfId="146" priority="7" stopIfTrue="1" operator="between">
      <formula>0.9</formula>
      <formula>1.05</formula>
    </cfRule>
    <cfRule type="cellIs" dxfId="145" priority="8" stopIfTrue="1" operator="between">
      <formula>0.7</formula>
      <formula>0.8999</formula>
    </cfRule>
    <cfRule type="cellIs" dxfId="144" priority="9" stopIfTrue="1" operator="between">
      <formula>0</formula>
      <formula>0.699</formula>
    </cfRule>
    <cfRule type="cellIs" dxfId="143" priority="10" stopIfTrue="1" operator="greaterThan">
      <formula>1.05</formula>
    </cfRule>
  </conditionalFormatting>
  <dataValidations count="3">
    <dataValidation type="list" operator="equal" allowBlank="1" showErrorMessage="1" sqref="AG11:AG12" xr:uid="{00000000-0002-0000-0900-000000000000}">
      <formula1>"Gestión"</formula1>
      <formula2>0</formula2>
    </dataValidation>
    <dataValidation type="list" operator="equal" allowBlank="1" showErrorMessage="1" sqref="AC11:AC12" xr:uid="{00000000-0002-0000-0900-000001000000}">
      <formula1>"Alta ,Media ,Baja"</formula1>
      <formula2>0</formula2>
    </dataValidation>
    <dataValidation type="list" operator="equal" allowBlank="1" showErrorMessage="1" sqref="AB11:AB12" xr:uid="{00000000-0002-0000-0900-000002000000}">
      <formula1>"Diario,Semanal,Mensual,Bimestral ,Trimestral,Semestral ,Anual"</formula1>
      <formula2>0</formula2>
    </dataValidation>
  </dataValidation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sheetPr>
  <dimension ref="A1:BD14"/>
  <sheetViews>
    <sheetView topLeftCell="A12" workbookViewId="0">
      <selection activeCell="A13" sqref="A13"/>
    </sheetView>
  </sheetViews>
  <sheetFormatPr baseColWidth="10" defaultRowHeight="15" x14ac:dyDescent="0.25"/>
  <cols>
    <col min="1" max="1" width="2.7109375" customWidth="1"/>
    <col min="2" max="2" width="5.85546875" customWidth="1"/>
    <col min="3" max="3" width="26.140625" customWidth="1"/>
    <col min="4" max="4" width="5" customWidth="1"/>
    <col min="5" max="5" width="4.140625" bestFit="1" customWidth="1"/>
    <col min="6" max="6" width="4.5703125" bestFit="1" customWidth="1"/>
    <col min="7" max="7" width="5.5703125" customWidth="1"/>
    <col min="8" max="8" width="4.28515625" customWidth="1"/>
    <col min="9" max="9" width="4.7109375" customWidth="1"/>
    <col min="10" max="10" width="5.7109375" customWidth="1"/>
    <col min="11" max="11" width="6.42578125" customWidth="1"/>
    <col min="12" max="12" width="4.42578125" customWidth="1"/>
    <col min="13" max="13" width="5.42578125" customWidth="1"/>
    <col min="14" max="14" width="4.140625" customWidth="1"/>
    <col min="15" max="15" width="4.5703125" customWidth="1"/>
    <col min="16" max="16" width="5.42578125" customWidth="1"/>
    <col min="17" max="17" width="4.85546875" customWidth="1"/>
    <col min="18" max="18" width="5.140625" customWidth="1"/>
    <col min="19" max="19" width="5.5703125" bestFit="1" customWidth="1"/>
    <col min="20" max="20" width="7.42578125" customWidth="1"/>
    <col min="21" max="21" width="10.5703125" customWidth="1"/>
    <col min="22" max="22" width="14.7109375" customWidth="1"/>
    <col min="23" max="23" width="4.42578125" customWidth="1"/>
    <col min="24" max="24" width="16" customWidth="1"/>
    <col min="25" max="25" width="14.42578125" customWidth="1"/>
    <col min="26" max="26" width="5.28515625" customWidth="1"/>
    <col min="27" max="27" width="8.85546875" customWidth="1"/>
    <col min="28" max="28" width="5" customWidth="1"/>
    <col min="29" max="29" width="5.42578125" customWidth="1"/>
    <col min="30" max="30" width="5.28515625" customWidth="1"/>
    <col min="31" max="31" width="7.7109375" customWidth="1"/>
    <col min="32" max="32" width="6.7109375" customWidth="1"/>
    <col min="33" max="33" width="4.7109375" customWidth="1"/>
    <col min="34" max="34" width="33.140625" customWidth="1"/>
    <col min="35" max="35" width="5" customWidth="1"/>
    <col min="36" max="36" width="8.42578125" customWidth="1"/>
    <col min="38" max="38" width="10.140625" customWidth="1"/>
    <col min="39" max="39" width="9.5703125" customWidth="1"/>
    <col min="41" max="41" width="4.42578125" customWidth="1"/>
    <col min="42" max="42" width="4.7109375" customWidth="1"/>
    <col min="43" max="43" width="17.42578125" customWidth="1"/>
    <col min="44" max="44" width="7.7109375" bestFit="1" customWidth="1"/>
    <col min="45" max="46" width="4.42578125" customWidth="1"/>
    <col min="47" max="47" width="28" customWidth="1"/>
    <col min="48" max="48" width="12.5703125" customWidth="1"/>
    <col min="49" max="49" width="4.5703125" customWidth="1"/>
    <col min="50" max="50" width="4.42578125" customWidth="1"/>
    <col min="51" max="51" width="20.7109375" customWidth="1"/>
    <col min="52" max="52" width="16.85546875" customWidth="1"/>
    <col min="53" max="54" width="4.42578125" customWidth="1"/>
    <col min="55" max="55" width="35.85546875" customWidth="1"/>
    <col min="56" max="56" width="24.140625" customWidth="1"/>
  </cols>
  <sheetData>
    <row r="1" spans="1:56" ht="15.75" x14ac:dyDescent="0.25">
      <c r="A1" s="1"/>
      <c r="B1" s="103"/>
      <c r="C1" s="103"/>
      <c r="D1" s="104" t="s">
        <v>0</v>
      </c>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5" t="s">
        <v>1</v>
      </c>
      <c r="BB1" s="105"/>
      <c r="BC1" s="105"/>
      <c r="BD1" s="105"/>
    </row>
    <row r="2" spans="1:56" ht="15.75" x14ac:dyDescent="0.25">
      <c r="A2" s="1"/>
      <c r="B2" s="103"/>
      <c r="C2" s="103"/>
      <c r="D2" s="104" t="s">
        <v>2</v>
      </c>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5" t="s">
        <v>3</v>
      </c>
      <c r="BB2" s="105"/>
      <c r="BC2" s="105"/>
      <c r="BD2" s="105"/>
    </row>
    <row r="3" spans="1:56" ht="39.75" customHeight="1" x14ac:dyDescent="0.25">
      <c r="A3" s="1"/>
      <c r="B3" s="103"/>
      <c r="C3" s="103"/>
      <c r="D3" s="104" t="s">
        <v>4</v>
      </c>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5" t="s">
        <v>5</v>
      </c>
      <c r="BB3" s="105"/>
      <c r="BC3" s="105"/>
      <c r="BD3" s="105"/>
    </row>
    <row r="4" spans="1:56" x14ac:dyDescent="0.25">
      <c r="A4" s="1"/>
      <c r="B4" s="109" t="s">
        <v>6</v>
      </c>
      <c r="C4" s="109"/>
      <c r="D4" s="105" t="s">
        <v>261</v>
      </c>
      <c r="E4" s="105"/>
      <c r="F4" s="105"/>
      <c r="G4" s="105"/>
      <c r="H4" s="105"/>
      <c r="I4" s="105"/>
      <c r="J4" s="105"/>
      <c r="K4" s="105"/>
      <c r="L4" s="105"/>
      <c r="M4" s="105"/>
      <c r="N4" s="105"/>
      <c r="O4" s="105"/>
      <c r="P4" s="105"/>
      <c r="Q4" s="105"/>
      <c r="R4" s="105"/>
      <c r="S4" s="105"/>
      <c r="T4" s="105"/>
      <c r="U4" s="105"/>
      <c r="V4" s="105"/>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05" t="s">
        <v>7</v>
      </c>
      <c r="BB4" s="105"/>
      <c r="BC4" s="105"/>
      <c r="BD4" s="105"/>
    </row>
    <row r="6" spans="1:56" ht="15.75" x14ac:dyDescent="0.25">
      <c r="A6" s="2"/>
      <c r="B6" s="111" t="s">
        <v>8</v>
      </c>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3" t="s">
        <v>9</v>
      </c>
      <c r="AP6" s="114"/>
      <c r="AQ6" s="114"/>
      <c r="AR6" s="114"/>
      <c r="AS6" s="114"/>
      <c r="AT6" s="114"/>
      <c r="AU6" s="114"/>
      <c r="AV6" s="114"/>
      <c r="AW6" s="114"/>
      <c r="AX6" s="114"/>
      <c r="AY6" s="114"/>
      <c r="AZ6" s="114"/>
      <c r="BA6" s="114"/>
      <c r="BB6" s="114"/>
      <c r="BC6" s="114"/>
      <c r="BD6" s="115"/>
    </row>
    <row r="7" spans="1:56" x14ac:dyDescent="0.25">
      <c r="A7" s="2"/>
      <c r="B7" s="116"/>
      <c r="C7" s="106"/>
      <c r="D7" s="106"/>
      <c r="E7" s="106" t="s">
        <v>10</v>
      </c>
      <c r="F7" s="106"/>
      <c r="G7" s="106"/>
      <c r="H7" s="106"/>
      <c r="I7" s="106"/>
      <c r="J7" s="106"/>
      <c r="K7" s="106"/>
      <c r="L7" s="106"/>
      <c r="M7" s="106"/>
      <c r="N7" s="106"/>
      <c r="O7" s="106"/>
      <c r="P7" s="106"/>
      <c r="Q7" s="106"/>
      <c r="R7" s="106"/>
      <c r="S7" s="106"/>
      <c r="T7" s="106"/>
      <c r="U7" s="106" t="s">
        <v>11</v>
      </c>
      <c r="V7" s="106"/>
      <c r="W7" s="106"/>
      <c r="X7" s="106"/>
      <c r="Y7" s="106"/>
      <c r="Z7" s="106"/>
      <c r="AA7" s="106"/>
      <c r="AB7" s="106"/>
      <c r="AC7" s="106"/>
      <c r="AD7" s="106"/>
      <c r="AE7" s="106"/>
      <c r="AF7" s="106"/>
      <c r="AG7" s="106"/>
      <c r="AH7" s="106"/>
      <c r="AI7" s="106"/>
      <c r="AJ7" s="106"/>
      <c r="AK7" s="106"/>
      <c r="AL7" s="106"/>
      <c r="AM7" s="106"/>
      <c r="AN7" s="106"/>
      <c r="AO7" s="117"/>
      <c r="AP7" s="117"/>
      <c r="AQ7" s="117"/>
      <c r="AR7" s="117"/>
      <c r="AS7" s="117"/>
      <c r="AT7" s="117"/>
      <c r="AU7" s="117"/>
      <c r="AV7" s="117"/>
      <c r="AW7" s="117"/>
      <c r="AX7" s="117"/>
      <c r="AY7" s="117"/>
      <c r="AZ7" s="117"/>
      <c r="BA7" s="117"/>
      <c r="BB7" s="117"/>
      <c r="BC7" s="117"/>
      <c r="BD7" s="118"/>
    </row>
    <row r="8" spans="1:56" ht="51.75" x14ac:dyDescent="0.25">
      <c r="A8" s="3"/>
      <c r="B8" s="119" t="s">
        <v>12</v>
      </c>
      <c r="C8" s="107" t="s">
        <v>13</v>
      </c>
      <c r="D8" s="107" t="s">
        <v>14</v>
      </c>
      <c r="E8" s="106" t="s">
        <v>15</v>
      </c>
      <c r="F8" s="106"/>
      <c r="G8" s="106"/>
      <c r="H8" s="106" t="s">
        <v>16</v>
      </c>
      <c r="I8" s="106"/>
      <c r="J8" s="106"/>
      <c r="K8" s="106" t="s">
        <v>17</v>
      </c>
      <c r="L8" s="106"/>
      <c r="M8" s="106"/>
      <c r="N8" s="106" t="s">
        <v>18</v>
      </c>
      <c r="O8" s="106"/>
      <c r="P8" s="106"/>
      <c r="Q8" s="106" t="s">
        <v>19</v>
      </c>
      <c r="R8" s="106"/>
      <c r="S8" s="106"/>
      <c r="T8" s="4" t="s">
        <v>20</v>
      </c>
      <c r="U8" s="107" t="s">
        <v>21</v>
      </c>
      <c r="V8" s="107" t="s">
        <v>22</v>
      </c>
      <c r="W8" s="107" t="s">
        <v>23</v>
      </c>
      <c r="X8" s="106" t="s">
        <v>24</v>
      </c>
      <c r="Y8" s="106"/>
      <c r="Z8" s="131" t="s">
        <v>25</v>
      </c>
      <c r="AA8" s="131" t="s">
        <v>26</v>
      </c>
      <c r="AB8" s="131" t="s">
        <v>27</v>
      </c>
      <c r="AC8" s="131" t="s">
        <v>28</v>
      </c>
      <c r="AD8" s="106" t="s">
        <v>29</v>
      </c>
      <c r="AE8" s="106"/>
      <c r="AF8" s="106"/>
      <c r="AG8" s="107" t="s">
        <v>30</v>
      </c>
      <c r="AH8" s="106" t="s">
        <v>31</v>
      </c>
      <c r="AI8" s="106"/>
      <c r="AJ8" s="106"/>
      <c r="AK8" s="28" t="s">
        <v>32</v>
      </c>
      <c r="AL8" s="107" t="s">
        <v>33</v>
      </c>
      <c r="AM8" s="107" t="s">
        <v>34</v>
      </c>
      <c r="AN8" s="107" t="s">
        <v>35</v>
      </c>
      <c r="AO8" s="121" t="s">
        <v>36</v>
      </c>
      <c r="AP8" s="121" t="s">
        <v>36</v>
      </c>
      <c r="AQ8" s="121" t="s">
        <v>36</v>
      </c>
      <c r="AR8" s="121" t="s">
        <v>36</v>
      </c>
      <c r="AS8" s="121" t="s">
        <v>37</v>
      </c>
      <c r="AT8" s="121" t="s">
        <v>36</v>
      </c>
      <c r="AU8" s="121" t="s">
        <v>36</v>
      </c>
      <c r="AV8" s="121" t="s">
        <v>36</v>
      </c>
      <c r="AW8" s="121" t="s">
        <v>38</v>
      </c>
      <c r="AX8" s="121" t="s">
        <v>38</v>
      </c>
      <c r="AY8" s="121" t="s">
        <v>38</v>
      </c>
      <c r="AZ8" s="121" t="s">
        <v>38</v>
      </c>
      <c r="BA8" s="121" t="s">
        <v>39</v>
      </c>
      <c r="BB8" s="121" t="s">
        <v>38</v>
      </c>
      <c r="BC8" s="121" t="s">
        <v>38</v>
      </c>
      <c r="BD8" s="122" t="s">
        <v>38</v>
      </c>
    </row>
    <row r="9" spans="1:56" ht="43.5" x14ac:dyDescent="0.25">
      <c r="A9" s="3"/>
      <c r="B9" s="119"/>
      <c r="C9" s="107"/>
      <c r="D9" s="107"/>
      <c r="E9" s="107" t="s">
        <v>40</v>
      </c>
      <c r="F9" s="107" t="s">
        <v>41</v>
      </c>
      <c r="G9" s="107" t="s">
        <v>42</v>
      </c>
      <c r="H9" s="107" t="s">
        <v>40</v>
      </c>
      <c r="I9" s="107" t="s">
        <v>41</v>
      </c>
      <c r="J9" s="107" t="s">
        <v>42</v>
      </c>
      <c r="K9" s="107" t="s">
        <v>40</v>
      </c>
      <c r="L9" s="107" t="s">
        <v>41</v>
      </c>
      <c r="M9" s="107" t="s">
        <v>42</v>
      </c>
      <c r="N9" s="107" t="s">
        <v>40</v>
      </c>
      <c r="O9" s="107" t="s">
        <v>41</v>
      </c>
      <c r="P9" s="107" t="s">
        <v>42</v>
      </c>
      <c r="Q9" s="107" t="s">
        <v>40</v>
      </c>
      <c r="R9" s="107" t="s">
        <v>41</v>
      </c>
      <c r="S9" s="107" t="s">
        <v>42</v>
      </c>
      <c r="T9" s="107">
        <f>SUM(T11:T13)</f>
        <v>0</v>
      </c>
      <c r="U9" s="107"/>
      <c r="V9" s="107"/>
      <c r="W9" s="107"/>
      <c r="X9" s="6" t="s">
        <v>43</v>
      </c>
      <c r="Y9" s="6" t="s">
        <v>44</v>
      </c>
      <c r="Z9" s="131"/>
      <c r="AA9" s="131"/>
      <c r="AB9" s="131"/>
      <c r="AC9" s="131"/>
      <c r="AD9" s="107" t="s">
        <v>45</v>
      </c>
      <c r="AE9" s="107" t="s">
        <v>46</v>
      </c>
      <c r="AF9" s="107" t="s">
        <v>47</v>
      </c>
      <c r="AG9" s="107"/>
      <c r="AH9" s="107" t="s">
        <v>48</v>
      </c>
      <c r="AI9" s="107" t="s">
        <v>49</v>
      </c>
      <c r="AJ9" s="107" t="s">
        <v>50</v>
      </c>
      <c r="AK9" s="107" t="s">
        <v>51</v>
      </c>
      <c r="AL9" s="107"/>
      <c r="AM9" s="107"/>
      <c r="AN9" s="107"/>
      <c r="AO9" s="123" t="s">
        <v>52</v>
      </c>
      <c r="AP9" s="123" t="s">
        <v>53</v>
      </c>
      <c r="AQ9" s="123" t="s">
        <v>54</v>
      </c>
      <c r="AR9" s="123" t="s">
        <v>55</v>
      </c>
      <c r="AS9" s="123" t="s">
        <v>52</v>
      </c>
      <c r="AT9" s="123" t="s">
        <v>53</v>
      </c>
      <c r="AU9" s="123" t="s">
        <v>54</v>
      </c>
      <c r="AV9" s="123" t="s">
        <v>55</v>
      </c>
      <c r="AW9" s="123" t="s">
        <v>52</v>
      </c>
      <c r="AX9" s="123" t="s">
        <v>53</v>
      </c>
      <c r="AY9" s="123" t="s">
        <v>54</v>
      </c>
      <c r="AZ9" s="123" t="s">
        <v>55</v>
      </c>
      <c r="BA9" s="123" t="s">
        <v>52</v>
      </c>
      <c r="BB9" s="123" t="s">
        <v>53</v>
      </c>
      <c r="BC9" s="123" t="s">
        <v>54</v>
      </c>
      <c r="BD9" s="127" t="s">
        <v>56</v>
      </c>
    </row>
    <row r="10" spans="1:56" ht="36" x14ac:dyDescent="0.25">
      <c r="A10" s="3"/>
      <c r="B10" s="120"/>
      <c r="C10" s="108"/>
      <c r="D10" s="108"/>
      <c r="E10" s="108"/>
      <c r="F10" s="108"/>
      <c r="G10" s="108"/>
      <c r="H10" s="108"/>
      <c r="I10" s="108"/>
      <c r="J10" s="108"/>
      <c r="K10" s="108"/>
      <c r="L10" s="108"/>
      <c r="M10" s="108"/>
      <c r="N10" s="108"/>
      <c r="O10" s="108"/>
      <c r="P10" s="108"/>
      <c r="Q10" s="108"/>
      <c r="R10" s="108"/>
      <c r="S10" s="108"/>
      <c r="T10" s="108"/>
      <c r="U10" s="108"/>
      <c r="V10" s="108"/>
      <c r="W10" s="108"/>
      <c r="X10" s="7" t="s">
        <v>57</v>
      </c>
      <c r="Y10" s="7" t="s">
        <v>44</v>
      </c>
      <c r="Z10" s="132"/>
      <c r="AA10" s="130"/>
      <c r="AB10" s="130"/>
      <c r="AC10" s="130"/>
      <c r="AD10" s="108"/>
      <c r="AE10" s="108"/>
      <c r="AF10" s="108"/>
      <c r="AG10" s="108"/>
      <c r="AH10" s="108"/>
      <c r="AI10" s="108"/>
      <c r="AJ10" s="108"/>
      <c r="AK10" s="107"/>
      <c r="AL10" s="108"/>
      <c r="AM10" s="108"/>
      <c r="AN10" s="108"/>
      <c r="AO10" s="108"/>
      <c r="AP10" s="108"/>
      <c r="AQ10" s="108"/>
      <c r="AR10" s="108"/>
      <c r="AS10" s="108"/>
      <c r="AT10" s="108"/>
      <c r="AU10" s="108"/>
      <c r="AV10" s="108"/>
      <c r="AW10" s="108"/>
      <c r="AX10" s="108"/>
      <c r="AY10" s="108"/>
      <c r="AZ10" s="108"/>
      <c r="BA10" s="108"/>
      <c r="BB10" s="108"/>
      <c r="BC10" s="108"/>
      <c r="BD10" s="128"/>
    </row>
    <row r="11" spans="1:56" ht="137.25" customHeight="1" x14ac:dyDescent="0.25">
      <c r="A11" s="2"/>
      <c r="B11" s="8" t="s">
        <v>237</v>
      </c>
      <c r="C11" s="9" t="s">
        <v>238</v>
      </c>
      <c r="D11" s="10"/>
      <c r="E11" s="56">
        <v>1</v>
      </c>
      <c r="F11" s="56">
        <v>1</v>
      </c>
      <c r="G11" s="43">
        <f>IF(ISERROR(F11/E11),"",(F11/E11))</f>
        <v>1</v>
      </c>
      <c r="H11" s="56">
        <v>1</v>
      </c>
      <c r="I11" s="56">
        <v>1</v>
      </c>
      <c r="J11" s="43">
        <f>IF(ISERROR(I11/H11),"",(I11/H11))</f>
        <v>1</v>
      </c>
      <c r="K11" s="11">
        <v>1</v>
      </c>
      <c r="L11" s="11">
        <v>1</v>
      </c>
      <c r="M11" s="75">
        <f>IF(ISERROR(L11/K11),"",(L11/K11))</f>
        <v>1</v>
      </c>
      <c r="N11" s="11">
        <v>1</v>
      </c>
      <c r="O11" s="11">
        <v>1</v>
      </c>
      <c r="P11" s="75">
        <f>IF(ISERROR(O11/N11),"",(O11/N11))</f>
        <v>1</v>
      </c>
      <c r="Q11" s="11">
        <f t="shared" ref="Q11:R13" si="0">SUM(E11,H11,K11,N11)</f>
        <v>4</v>
      </c>
      <c r="R11" s="11">
        <f t="shared" si="0"/>
        <v>4</v>
      </c>
      <c r="S11" s="26">
        <f t="shared" ref="S11:S13" si="1">IF((IF(ISERROR(R11/Q11),0,(R11/Q11)))&gt;1,1,(IF(ISERROR(R11/Q11),0,(R11/Q11))))</f>
        <v>1</v>
      </c>
      <c r="T11" s="26">
        <f t="shared" ref="T11:T13" si="2">S11*D11</f>
        <v>0</v>
      </c>
      <c r="U11" s="85" t="s">
        <v>239</v>
      </c>
      <c r="V11" s="14" t="s">
        <v>239</v>
      </c>
      <c r="W11" s="15" t="s">
        <v>58</v>
      </c>
      <c r="X11" s="14" t="s">
        <v>240</v>
      </c>
      <c r="Y11" s="14" t="s">
        <v>241</v>
      </c>
      <c r="Z11" s="15" t="s">
        <v>59</v>
      </c>
      <c r="AA11" s="16" t="s">
        <v>60</v>
      </c>
      <c r="AB11" s="15" t="s">
        <v>61</v>
      </c>
      <c r="AC11" s="15" t="s">
        <v>62</v>
      </c>
      <c r="AD11" s="14"/>
      <c r="AE11" s="14">
        <v>2021</v>
      </c>
      <c r="AF11" s="14">
        <v>2020</v>
      </c>
      <c r="AG11" s="15" t="s">
        <v>63</v>
      </c>
      <c r="AH11" s="17" t="s">
        <v>242</v>
      </c>
      <c r="AI11" s="14">
        <v>1</v>
      </c>
      <c r="AJ11" s="14" t="s">
        <v>243</v>
      </c>
      <c r="AK11" s="14" t="s">
        <v>244</v>
      </c>
      <c r="AL11" s="14"/>
      <c r="AM11" s="16" t="s">
        <v>245</v>
      </c>
      <c r="AN11" s="16" t="s">
        <v>246</v>
      </c>
      <c r="AO11" s="58">
        <v>1</v>
      </c>
      <c r="AP11" s="60">
        <v>1</v>
      </c>
      <c r="AQ11" s="57" t="s">
        <v>388</v>
      </c>
      <c r="AR11" s="57" t="s">
        <v>368</v>
      </c>
      <c r="AS11" s="49">
        <v>1</v>
      </c>
      <c r="AT11" s="50">
        <v>1</v>
      </c>
      <c r="AU11" s="48" t="s">
        <v>439</v>
      </c>
      <c r="AV11" s="48" t="s">
        <v>368</v>
      </c>
      <c r="AW11" s="20">
        <f t="shared" ref="AW11:AW12" si="3">K11</f>
        <v>1</v>
      </c>
      <c r="AX11" s="20">
        <v>1</v>
      </c>
      <c r="AY11" s="83" t="s">
        <v>518</v>
      </c>
      <c r="AZ11" s="82" t="s">
        <v>519</v>
      </c>
      <c r="BA11" s="19">
        <f t="shared" ref="BA11:BA13" si="4">N11</f>
        <v>1</v>
      </c>
      <c r="BB11" s="19">
        <v>1</v>
      </c>
      <c r="BC11" s="62" t="s">
        <v>564</v>
      </c>
      <c r="BD11" s="62" t="s">
        <v>565</v>
      </c>
    </row>
    <row r="12" spans="1:56" ht="141" customHeight="1" x14ac:dyDescent="0.25">
      <c r="A12" s="2"/>
      <c r="B12" s="8" t="s">
        <v>247</v>
      </c>
      <c r="C12" s="9" t="s">
        <v>248</v>
      </c>
      <c r="D12" s="10"/>
      <c r="E12" s="58" t="s">
        <v>360</v>
      </c>
      <c r="F12" s="56" t="s">
        <v>360</v>
      </c>
      <c r="G12" s="10" t="str">
        <f t="shared" ref="G12:G13" si="5">IF(ISERROR(F12/E12),"",(F12/E12))</f>
        <v/>
      </c>
      <c r="H12" s="56" t="s">
        <v>360</v>
      </c>
      <c r="I12" s="56" t="s">
        <v>360</v>
      </c>
      <c r="J12" s="10" t="str">
        <f>IF(ISERROR(I12/H12),"",(I12/H12))</f>
        <v/>
      </c>
      <c r="K12" s="56" t="s">
        <v>360</v>
      </c>
      <c r="L12" s="56" t="s">
        <v>360</v>
      </c>
      <c r="M12" s="10" t="str">
        <f t="shared" ref="M12" si="6">IF(ISERROR(L12/K12),"",(L12/K12))</f>
        <v/>
      </c>
      <c r="N12" s="19">
        <v>1</v>
      </c>
      <c r="O12" s="77">
        <v>1</v>
      </c>
      <c r="P12" s="10">
        <f t="shared" ref="P12:P13" si="7">IF(ISERROR(O12/N12),"",(O12/N12))</f>
        <v>1</v>
      </c>
      <c r="Q12" s="19">
        <f t="shared" si="0"/>
        <v>1</v>
      </c>
      <c r="R12" s="47">
        <f t="shared" si="0"/>
        <v>1</v>
      </c>
      <c r="S12" s="26">
        <f t="shared" si="1"/>
        <v>1</v>
      </c>
      <c r="T12" s="26">
        <f t="shared" si="2"/>
        <v>0</v>
      </c>
      <c r="U12" s="85" t="s">
        <v>249</v>
      </c>
      <c r="V12" s="14" t="s">
        <v>249</v>
      </c>
      <c r="W12" s="15" t="s">
        <v>58</v>
      </c>
      <c r="X12" s="14" t="s">
        <v>250</v>
      </c>
      <c r="Y12" s="14" t="s">
        <v>130</v>
      </c>
      <c r="Z12" s="15" t="s">
        <v>59</v>
      </c>
      <c r="AA12" s="16" t="s">
        <v>60</v>
      </c>
      <c r="AB12" s="15" t="s">
        <v>92</v>
      </c>
      <c r="AC12" s="15" t="s">
        <v>62</v>
      </c>
      <c r="AD12" s="14"/>
      <c r="AE12" s="14">
        <v>2021</v>
      </c>
      <c r="AF12" s="14">
        <v>2020</v>
      </c>
      <c r="AG12" s="15" t="s">
        <v>63</v>
      </c>
      <c r="AH12" s="17" t="s">
        <v>242</v>
      </c>
      <c r="AI12" s="14">
        <v>1</v>
      </c>
      <c r="AJ12" s="14" t="s">
        <v>251</v>
      </c>
      <c r="AK12" s="14" t="s">
        <v>252</v>
      </c>
      <c r="AL12" s="14"/>
      <c r="AM12" s="16" t="s">
        <v>245</v>
      </c>
      <c r="AN12" s="16" t="s">
        <v>253</v>
      </c>
      <c r="AO12" s="58" t="s">
        <v>360</v>
      </c>
      <c r="AP12" s="60" t="s">
        <v>360</v>
      </c>
      <c r="AQ12" s="57" t="s">
        <v>389</v>
      </c>
      <c r="AR12" s="57" t="s">
        <v>360</v>
      </c>
      <c r="AS12" s="49" t="s">
        <v>360</v>
      </c>
      <c r="AT12" s="50" t="s">
        <v>360</v>
      </c>
      <c r="AU12" s="52" t="s">
        <v>389</v>
      </c>
      <c r="AV12" s="48" t="s">
        <v>360</v>
      </c>
      <c r="AW12" s="20" t="str">
        <f t="shared" si="3"/>
        <v>N/A</v>
      </c>
      <c r="AX12" s="20" t="s">
        <v>360</v>
      </c>
      <c r="AY12" s="83" t="s">
        <v>517</v>
      </c>
      <c r="AZ12" s="80" t="s">
        <v>360</v>
      </c>
      <c r="BA12" s="19">
        <f t="shared" si="4"/>
        <v>1</v>
      </c>
      <c r="BB12" s="19">
        <v>1</v>
      </c>
      <c r="BC12" s="78" t="s">
        <v>566</v>
      </c>
      <c r="BD12" s="93" t="s">
        <v>567</v>
      </c>
    </row>
    <row r="13" spans="1:56" ht="156" customHeight="1" x14ac:dyDescent="0.25">
      <c r="A13" s="2"/>
      <c r="B13" s="8" t="s">
        <v>254</v>
      </c>
      <c r="C13" s="27" t="s">
        <v>255</v>
      </c>
      <c r="D13" s="10"/>
      <c r="E13" s="56">
        <v>17</v>
      </c>
      <c r="F13" s="56">
        <v>17</v>
      </c>
      <c r="G13" s="43">
        <f t="shared" si="5"/>
        <v>1</v>
      </c>
      <c r="H13" s="56">
        <v>19</v>
      </c>
      <c r="I13" s="56">
        <v>18</v>
      </c>
      <c r="J13" s="43">
        <f>IF(ISERROR(I13/H13),"",(I13/H13))</f>
        <v>0.94736842105263153</v>
      </c>
      <c r="K13" s="11">
        <v>23</v>
      </c>
      <c r="L13" s="11">
        <v>21</v>
      </c>
      <c r="M13" s="75">
        <f>IF(ISERROR(L13/K13),"",(L13/K13))</f>
        <v>0.91304347826086951</v>
      </c>
      <c r="N13" s="11">
        <v>25</v>
      </c>
      <c r="O13" s="11">
        <v>23</v>
      </c>
      <c r="P13" s="75">
        <f t="shared" si="7"/>
        <v>0.92</v>
      </c>
      <c r="Q13" s="11">
        <f t="shared" si="0"/>
        <v>84</v>
      </c>
      <c r="R13" s="11">
        <f t="shared" si="0"/>
        <v>79</v>
      </c>
      <c r="S13" s="26">
        <f t="shared" si="1"/>
        <v>0.94047619047619047</v>
      </c>
      <c r="T13" s="26">
        <f t="shared" si="2"/>
        <v>0</v>
      </c>
      <c r="U13" s="85" t="s">
        <v>256</v>
      </c>
      <c r="V13" s="14" t="s">
        <v>256</v>
      </c>
      <c r="W13" s="15" t="s">
        <v>58</v>
      </c>
      <c r="X13" s="14" t="s">
        <v>257</v>
      </c>
      <c r="Y13" s="14" t="s">
        <v>258</v>
      </c>
      <c r="Z13" s="15" t="s">
        <v>59</v>
      </c>
      <c r="AA13" s="16" t="s">
        <v>60</v>
      </c>
      <c r="AB13" s="15" t="s">
        <v>61</v>
      </c>
      <c r="AC13" s="15" t="s">
        <v>62</v>
      </c>
      <c r="AD13" s="14"/>
      <c r="AE13" s="14">
        <v>2021</v>
      </c>
      <c r="AF13" s="14">
        <v>2020</v>
      </c>
      <c r="AG13" s="15" t="s">
        <v>63</v>
      </c>
      <c r="AH13" s="17" t="s">
        <v>242</v>
      </c>
      <c r="AI13" s="14">
        <v>1</v>
      </c>
      <c r="AJ13" s="14" t="s">
        <v>259</v>
      </c>
      <c r="AK13" s="14" t="s">
        <v>252</v>
      </c>
      <c r="AL13" s="14"/>
      <c r="AM13" s="16" t="s">
        <v>245</v>
      </c>
      <c r="AN13" s="16" t="s">
        <v>260</v>
      </c>
      <c r="AO13" s="58">
        <v>17</v>
      </c>
      <c r="AP13" s="60">
        <v>17</v>
      </c>
      <c r="AQ13" s="57" t="s">
        <v>369</v>
      </c>
      <c r="AR13" s="57" t="s">
        <v>370</v>
      </c>
      <c r="AS13" s="49">
        <v>19</v>
      </c>
      <c r="AT13" s="49">
        <v>18</v>
      </c>
      <c r="AU13" s="52" t="s">
        <v>520</v>
      </c>
      <c r="AV13" s="52" t="s">
        <v>370</v>
      </c>
      <c r="AW13" s="20">
        <f>K13</f>
        <v>23</v>
      </c>
      <c r="AX13" s="20">
        <v>21</v>
      </c>
      <c r="AY13" s="83" t="s">
        <v>516</v>
      </c>
      <c r="AZ13" s="21" t="s">
        <v>515</v>
      </c>
      <c r="BA13" s="19">
        <f t="shared" si="4"/>
        <v>25</v>
      </c>
      <c r="BB13" s="19">
        <v>23</v>
      </c>
      <c r="BC13" s="78" t="s">
        <v>568</v>
      </c>
      <c r="BD13" s="78" t="s">
        <v>569</v>
      </c>
    </row>
    <row r="14" spans="1:56" ht="23.25" customHeight="1" x14ac:dyDescent="0.25">
      <c r="C14" s="87" t="s">
        <v>532</v>
      </c>
      <c r="G14" s="86">
        <v>1</v>
      </c>
      <c r="J14" s="86">
        <v>0.98</v>
      </c>
      <c r="M14" s="86">
        <v>0.96</v>
      </c>
      <c r="P14" s="86">
        <v>0.97</v>
      </c>
      <c r="S14" s="86">
        <f>SUM(G14,J14,M14,P14)/4</f>
        <v>0.97750000000000004</v>
      </c>
    </row>
  </sheetData>
  <mergeCells count="81">
    <mergeCell ref="B1:C3"/>
    <mergeCell ref="D1:AZ1"/>
    <mergeCell ref="BA1:BD1"/>
    <mergeCell ref="D2:AZ2"/>
    <mergeCell ref="BA2:BD2"/>
    <mergeCell ref="D3:AZ3"/>
    <mergeCell ref="BA3:BD3"/>
    <mergeCell ref="K8:M8"/>
    <mergeCell ref="M9:M10"/>
    <mergeCell ref="B4:C4"/>
    <mergeCell ref="D4:V4"/>
    <mergeCell ref="BA4:BD4"/>
    <mergeCell ref="B6:AN6"/>
    <mergeCell ref="AO6:BD6"/>
    <mergeCell ref="B7:D7"/>
    <mergeCell ref="E7:T7"/>
    <mergeCell ref="U7:AN7"/>
    <mergeCell ref="AO7:BD7"/>
    <mergeCell ref="B8:B10"/>
    <mergeCell ref="C8:C10"/>
    <mergeCell ref="D8:D10"/>
    <mergeCell ref="E8:G8"/>
    <mergeCell ref="H8:J8"/>
    <mergeCell ref="AG8:AG10"/>
    <mergeCell ref="N8:P8"/>
    <mergeCell ref="Q8:S8"/>
    <mergeCell ref="U8:U10"/>
    <mergeCell ref="V8:V10"/>
    <mergeCell ref="W8:W10"/>
    <mergeCell ref="X8:Y8"/>
    <mergeCell ref="N9:N10"/>
    <mergeCell ref="O9:O10"/>
    <mergeCell ref="P9:P10"/>
    <mergeCell ref="Q9:Q10"/>
    <mergeCell ref="AW8:AZ8"/>
    <mergeCell ref="BA8:BD8"/>
    <mergeCell ref="E9:E10"/>
    <mergeCell ref="F9:F10"/>
    <mergeCell ref="G9:G10"/>
    <mergeCell ref="H9:H10"/>
    <mergeCell ref="I9:I10"/>
    <mergeCell ref="J9:J10"/>
    <mergeCell ref="K9:K10"/>
    <mergeCell ref="L9:L10"/>
    <mergeCell ref="AH8:AJ8"/>
    <mergeCell ref="AL8:AL10"/>
    <mergeCell ref="AM8:AM10"/>
    <mergeCell ref="AN8:AN10"/>
    <mergeCell ref="AO8:AR8"/>
    <mergeCell ref="AS8:AV8"/>
    <mergeCell ref="AT9:AT10"/>
    <mergeCell ref="R9:R10"/>
    <mergeCell ref="S9:S10"/>
    <mergeCell ref="T9:T10"/>
    <mergeCell ref="AD9:AD10"/>
    <mergeCell ref="AE9:AE10"/>
    <mergeCell ref="AF9:AF10"/>
    <mergeCell ref="AH9:AH10"/>
    <mergeCell ref="AI9:AI10"/>
    <mergeCell ref="AJ9:AJ10"/>
    <mergeCell ref="AK9:AK10"/>
    <mergeCell ref="Z8:Z10"/>
    <mergeCell ref="AA8:AA10"/>
    <mergeCell ref="AB8:AB10"/>
    <mergeCell ref="AC8:AC10"/>
    <mergeCell ref="AD8:AF8"/>
    <mergeCell ref="AO9:AO10"/>
    <mergeCell ref="AP9:AP10"/>
    <mergeCell ref="AQ9:AQ10"/>
    <mergeCell ref="AR9:AR10"/>
    <mergeCell ref="AS9:AS10"/>
    <mergeCell ref="BA9:BA10"/>
    <mergeCell ref="BB9:BB10"/>
    <mergeCell ref="BC9:BC10"/>
    <mergeCell ref="BD9:BD10"/>
    <mergeCell ref="AU9:AU10"/>
    <mergeCell ref="AV9:AV10"/>
    <mergeCell ref="AW9:AW10"/>
    <mergeCell ref="AX9:AX10"/>
    <mergeCell ref="AY9:AY10"/>
    <mergeCell ref="AZ9:AZ10"/>
  </mergeCells>
  <conditionalFormatting sqref="S11:S13">
    <cfRule type="cellIs" dxfId="142" priority="33" stopIfTrue="1" operator="between">
      <formula>0.9</formula>
      <formula>1</formula>
    </cfRule>
    <cfRule type="cellIs" dxfId="141" priority="34" stopIfTrue="1" operator="between">
      <formula>0.7</formula>
      <formula>0.8999</formula>
    </cfRule>
    <cfRule type="cellIs" dxfId="140" priority="35" stopIfTrue="1" operator="between">
      <formula>0</formula>
      <formula>0.699</formula>
    </cfRule>
  </conditionalFormatting>
  <conditionalFormatting sqref="G12:G13">
    <cfRule type="cellIs" dxfId="139" priority="36" stopIfTrue="1" operator="between">
      <formula>0.9</formula>
      <formula>1.05</formula>
    </cfRule>
    <cfRule type="cellIs" dxfId="138" priority="37" stopIfTrue="1" operator="between">
      <formula>0.7</formula>
      <formula>0.8999</formula>
    </cfRule>
    <cfRule type="cellIs" dxfId="137" priority="38" stopIfTrue="1" operator="between">
      <formula>0</formula>
      <formula>0.699</formula>
    </cfRule>
    <cfRule type="cellIs" dxfId="136" priority="39" stopIfTrue="1" operator="greaterThan">
      <formula>1.05</formula>
    </cfRule>
  </conditionalFormatting>
  <conditionalFormatting sqref="J11:J13">
    <cfRule type="cellIs" dxfId="135" priority="40" stopIfTrue="1" operator="between">
      <formula>0.9</formula>
      <formula>1.05</formula>
    </cfRule>
    <cfRule type="cellIs" dxfId="134" priority="41" stopIfTrue="1" operator="between">
      <formula>0.7</formula>
      <formula>0.8999</formula>
    </cfRule>
    <cfRule type="cellIs" dxfId="133" priority="42" stopIfTrue="1" operator="between">
      <formula>0</formula>
      <formula>0.699</formula>
    </cfRule>
    <cfRule type="cellIs" dxfId="132" priority="43" stopIfTrue="1" operator="greaterThan">
      <formula>1.05</formula>
    </cfRule>
  </conditionalFormatting>
  <conditionalFormatting sqref="M12">
    <cfRule type="cellIs" dxfId="131" priority="44" stopIfTrue="1" operator="between">
      <formula>0.9</formula>
      <formula>1.05</formula>
    </cfRule>
    <cfRule type="cellIs" dxfId="130" priority="45" stopIfTrue="1" operator="between">
      <formula>0.7</formula>
      <formula>0.8999</formula>
    </cfRule>
    <cfRule type="cellIs" dxfId="129" priority="46" stopIfTrue="1" operator="between">
      <formula>0</formula>
      <formula>0.699</formula>
    </cfRule>
    <cfRule type="cellIs" dxfId="128" priority="47" stopIfTrue="1" operator="greaterThan">
      <formula>1.05</formula>
    </cfRule>
  </conditionalFormatting>
  <conditionalFormatting sqref="P12:P13">
    <cfRule type="cellIs" dxfId="127" priority="48" stopIfTrue="1" operator="between">
      <formula>0.9</formula>
      <formula>1.05</formula>
    </cfRule>
    <cfRule type="cellIs" dxfId="126" priority="49" stopIfTrue="1" operator="between">
      <formula>0.7</formula>
      <formula>0.8999</formula>
    </cfRule>
    <cfRule type="cellIs" dxfId="125" priority="50" stopIfTrue="1" operator="between">
      <formula>0</formula>
      <formula>0.699</formula>
    </cfRule>
    <cfRule type="cellIs" dxfId="124" priority="51" stopIfTrue="1" operator="greaterThan">
      <formula>1.05</formula>
    </cfRule>
  </conditionalFormatting>
  <conditionalFormatting sqref="S11:S13">
    <cfRule type="cellIs" dxfId="123" priority="52" stopIfTrue="1" operator="between">
      <formula>0.9</formula>
      <formula>1</formula>
    </cfRule>
    <cfRule type="cellIs" dxfId="122" priority="53" stopIfTrue="1" operator="between">
      <formula>0.7</formula>
      <formula>0.8999</formula>
    </cfRule>
    <cfRule type="cellIs" dxfId="121" priority="54" stopIfTrue="1" operator="between">
      <formula>0</formula>
      <formula>0.699</formula>
    </cfRule>
  </conditionalFormatting>
  <conditionalFormatting sqref="G12:G13">
    <cfRule type="cellIs" dxfId="120" priority="55" stopIfTrue="1" operator="between">
      <formula>0.9</formula>
      <formula>1.05</formula>
    </cfRule>
    <cfRule type="cellIs" dxfId="119" priority="56" stopIfTrue="1" operator="between">
      <formula>0.7</formula>
      <formula>0.8999</formula>
    </cfRule>
    <cfRule type="cellIs" dxfId="118" priority="57" stopIfTrue="1" operator="between">
      <formula>0</formula>
      <formula>0.699</formula>
    </cfRule>
    <cfRule type="cellIs" dxfId="117" priority="58" stopIfTrue="1" operator="greaterThan">
      <formula>1.05</formula>
    </cfRule>
  </conditionalFormatting>
  <conditionalFormatting sqref="J11:J13">
    <cfRule type="cellIs" dxfId="116" priority="59" stopIfTrue="1" operator="between">
      <formula>0.9</formula>
      <formula>1.05</formula>
    </cfRule>
    <cfRule type="cellIs" dxfId="115" priority="60" stopIfTrue="1" operator="between">
      <formula>0.7</formula>
      <formula>0.8999</formula>
    </cfRule>
    <cfRule type="cellIs" dxfId="114" priority="61" stopIfTrue="1" operator="between">
      <formula>0</formula>
      <formula>0.699</formula>
    </cfRule>
    <cfRule type="cellIs" dxfId="113" priority="62" stopIfTrue="1" operator="greaterThan">
      <formula>1.05</formula>
    </cfRule>
  </conditionalFormatting>
  <conditionalFormatting sqref="M12">
    <cfRule type="cellIs" dxfId="112" priority="63" stopIfTrue="1" operator="between">
      <formula>0.9</formula>
      <formula>1.05</formula>
    </cfRule>
    <cfRule type="cellIs" dxfId="111" priority="64" stopIfTrue="1" operator="between">
      <formula>0.7</formula>
      <formula>0.8999</formula>
    </cfRule>
    <cfRule type="cellIs" dxfId="110" priority="65" stopIfTrue="1" operator="between">
      <formula>0</formula>
      <formula>0.699</formula>
    </cfRule>
    <cfRule type="cellIs" dxfId="109" priority="66" stopIfTrue="1" operator="greaterThan">
      <formula>1.05</formula>
    </cfRule>
  </conditionalFormatting>
  <conditionalFormatting sqref="P12:P13">
    <cfRule type="cellIs" dxfId="108" priority="67" stopIfTrue="1" operator="between">
      <formula>0.9</formula>
      <formula>1.05</formula>
    </cfRule>
    <cfRule type="cellIs" dxfId="107" priority="68" stopIfTrue="1" operator="between">
      <formula>0.7</formula>
      <formula>0.8999</formula>
    </cfRule>
    <cfRule type="cellIs" dxfId="106" priority="69" stopIfTrue="1" operator="between">
      <formula>0</formula>
      <formula>0.699</formula>
    </cfRule>
    <cfRule type="cellIs" dxfId="105" priority="70" stopIfTrue="1" operator="greaterThan">
      <formula>1.05</formula>
    </cfRule>
  </conditionalFormatting>
  <conditionalFormatting sqref="G11">
    <cfRule type="cellIs" dxfId="104" priority="25" stopIfTrue="1" operator="between">
      <formula>0.9</formula>
      <formula>1.05</formula>
    </cfRule>
    <cfRule type="cellIs" dxfId="103" priority="26" stopIfTrue="1" operator="between">
      <formula>0.7</formula>
      <formula>0.8999</formula>
    </cfRule>
    <cfRule type="cellIs" dxfId="102" priority="27" stopIfTrue="1" operator="between">
      <formula>0</formula>
      <formula>0.699</formula>
    </cfRule>
    <cfRule type="cellIs" dxfId="101" priority="28" stopIfTrue="1" operator="greaterThan">
      <formula>1.05</formula>
    </cfRule>
  </conditionalFormatting>
  <conditionalFormatting sqref="G11">
    <cfRule type="cellIs" dxfId="100" priority="29" stopIfTrue="1" operator="between">
      <formula>0.9</formula>
      <formula>1.05</formula>
    </cfRule>
    <cfRule type="cellIs" dxfId="99" priority="30" stopIfTrue="1" operator="between">
      <formula>0.7</formula>
      <formula>0.8999</formula>
    </cfRule>
    <cfRule type="cellIs" dxfId="98" priority="31" stopIfTrue="1" operator="between">
      <formula>0</formula>
      <formula>0.699</formula>
    </cfRule>
    <cfRule type="cellIs" dxfId="97" priority="32" stopIfTrue="1" operator="greaterThan">
      <formula>1.05</formula>
    </cfRule>
  </conditionalFormatting>
  <conditionalFormatting sqref="M11">
    <cfRule type="cellIs" dxfId="96" priority="17" stopIfTrue="1" operator="between">
      <formula>0.9</formula>
      <formula>1.05</formula>
    </cfRule>
    <cfRule type="cellIs" dxfId="95" priority="18" stopIfTrue="1" operator="between">
      <formula>0.7</formula>
      <formula>0.8999</formula>
    </cfRule>
    <cfRule type="cellIs" dxfId="94" priority="19" stopIfTrue="1" operator="between">
      <formula>0</formula>
      <formula>0.699</formula>
    </cfRule>
    <cfRule type="cellIs" dxfId="93" priority="20" stopIfTrue="1" operator="greaterThan">
      <formula>1.05</formula>
    </cfRule>
  </conditionalFormatting>
  <conditionalFormatting sqref="M11">
    <cfRule type="cellIs" dxfId="92" priority="21" stopIfTrue="1" operator="between">
      <formula>0.9</formula>
      <formula>1.05</formula>
    </cfRule>
    <cfRule type="cellIs" dxfId="91" priority="22" stopIfTrue="1" operator="between">
      <formula>0.7</formula>
      <formula>0.8999</formula>
    </cfRule>
    <cfRule type="cellIs" dxfId="90" priority="23" stopIfTrue="1" operator="between">
      <formula>0</formula>
      <formula>0.699</formula>
    </cfRule>
    <cfRule type="cellIs" dxfId="89" priority="24" stopIfTrue="1" operator="greaterThan">
      <formula>1.05</formula>
    </cfRule>
  </conditionalFormatting>
  <conditionalFormatting sqref="M13">
    <cfRule type="cellIs" dxfId="88" priority="9" stopIfTrue="1" operator="between">
      <formula>0.9</formula>
      <formula>1.05</formula>
    </cfRule>
    <cfRule type="cellIs" dxfId="87" priority="10" stopIfTrue="1" operator="between">
      <formula>0.7</formula>
      <formula>0.8999</formula>
    </cfRule>
    <cfRule type="cellIs" dxfId="86" priority="11" stopIfTrue="1" operator="between">
      <formula>0</formula>
      <formula>0.699</formula>
    </cfRule>
    <cfRule type="cellIs" dxfId="85" priority="12" stopIfTrue="1" operator="greaterThan">
      <formula>1.05</formula>
    </cfRule>
  </conditionalFormatting>
  <conditionalFormatting sqref="M13">
    <cfRule type="cellIs" dxfId="84" priority="13" stopIfTrue="1" operator="between">
      <formula>0.9</formula>
      <formula>1.05</formula>
    </cfRule>
    <cfRule type="cellIs" dxfId="83" priority="14" stopIfTrue="1" operator="between">
      <formula>0.7</formula>
      <formula>0.8999</formula>
    </cfRule>
    <cfRule type="cellIs" dxfId="82" priority="15" stopIfTrue="1" operator="between">
      <formula>0</formula>
      <formula>0.699</formula>
    </cfRule>
    <cfRule type="cellIs" dxfId="81" priority="16" stopIfTrue="1" operator="greaterThan">
      <formula>1.05</formula>
    </cfRule>
  </conditionalFormatting>
  <conditionalFormatting sqref="P11">
    <cfRule type="cellIs" dxfId="80" priority="1" stopIfTrue="1" operator="between">
      <formula>0.9</formula>
      <formula>1.05</formula>
    </cfRule>
    <cfRule type="cellIs" dxfId="79" priority="2" stopIfTrue="1" operator="between">
      <formula>0.7</formula>
      <formula>0.8999</formula>
    </cfRule>
    <cfRule type="cellIs" dxfId="78" priority="3" stopIfTrue="1" operator="between">
      <formula>0</formula>
      <formula>0.699</formula>
    </cfRule>
    <cfRule type="cellIs" dxfId="77" priority="4" stopIfTrue="1" operator="greaterThan">
      <formula>1.05</formula>
    </cfRule>
  </conditionalFormatting>
  <conditionalFormatting sqref="P11">
    <cfRule type="cellIs" dxfId="76" priority="5" stopIfTrue="1" operator="between">
      <formula>0.9</formula>
      <formula>1.05</formula>
    </cfRule>
    <cfRule type="cellIs" dxfId="75" priority="6" stopIfTrue="1" operator="between">
      <formula>0.7</formula>
      <formula>0.8999</formula>
    </cfRule>
    <cfRule type="cellIs" dxfId="74" priority="7" stopIfTrue="1" operator="between">
      <formula>0</formula>
      <formula>0.699</formula>
    </cfRule>
    <cfRule type="cellIs" dxfId="73" priority="8" stopIfTrue="1" operator="greaterThan">
      <formula>1.05</formula>
    </cfRule>
  </conditionalFormatting>
  <dataValidations count="3">
    <dataValidation type="list" operator="equal" allowBlank="1" showErrorMessage="1" sqref="AG11:AG13" xr:uid="{00000000-0002-0000-0A00-000000000000}">
      <formula1>"Gestión"</formula1>
      <formula2>0</formula2>
    </dataValidation>
    <dataValidation type="list" operator="equal" allowBlank="1" showErrorMessage="1" sqref="AC11:AC13" xr:uid="{00000000-0002-0000-0A00-000001000000}">
      <formula1>"Alta ,Media ,Baja"</formula1>
      <formula2>0</formula2>
    </dataValidation>
    <dataValidation type="list" operator="equal" allowBlank="1" showErrorMessage="1" sqref="AB11:AB13" xr:uid="{00000000-0002-0000-0A00-000002000000}">
      <formula1>"Diario,Semanal,Mensual,Bimestral ,Trimestral,Semestral ,Anual"</formula1>
      <formula2>0</formula2>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Almacen</vt:lpstr>
      <vt:lpstr>Mantenimiento e Infraestructura</vt:lpstr>
      <vt:lpstr>Siau</vt:lpstr>
      <vt:lpstr>Ambiental</vt:lpstr>
      <vt:lpstr>comunicaciones </vt:lpstr>
      <vt:lpstr>control Interno</vt:lpstr>
      <vt:lpstr>Gestion Documental</vt:lpstr>
      <vt:lpstr>Juridica</vt:lpstr>
      <vt:lpstr>SST</vt:lpstr>
      <vt:lpstr>Talento Humano</vt:lpstr>
      <vt:lpstr>TICS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Guzman Reyes</dc:creator>
  <cp:lastModifiedBy>Angelica Maria Bueno Mosquera</cp:lastModifiedBy>
  <dcterms:created xsi:type="dcterms:W3CDTF">2021-04-27T16:47:04Z</dcterms:created>
  <dcterms:modified xsi:type="dcterms:W3CDTF">2022-01-31T23:22:47Z</dcterms:modified>
</cp:coreProperties>
</file>