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AUDITORIA\OneDrive - ESE VIDASINU\NGJ\POA\TRIMESTRE IV\"/>
    </mc:Choice>
  </mc:AlternateContent>
  <bookViews>
    <workbookView xWindow="0" yWindow="0" windowWidth="24000" windowHeight="9510" tabRatio="731" firstSheet="2" activeTab="2"/>
  </bookViews>
  <sheets>
    <sheet name="COMUNICACION SOCIAL" sheetId="2" r:id="rId1"/>
    <sheet name="TALENTO HUMANO" sheetId="1" r:id="rId2"/>
    <sheet name="GESTION FINANCIERA" sheetId="3" r:id="rId3"/>
    <sheet name="SUBDIRECCION ADMINISTRATIVA" sheetId="4" r:id="rId4"/>
    <sheet name="SUBDIRECCION CIENTIFICA" sheetId="5" r:id="rId5"/>
    <sheet name="SISTEMAS DE INFORMACION" sheetId="6" r:id="rId6"/>
    <sheet name="PYP" sheetId="7" r:id="rId7"/>
    <sheet name="CALIDAD Y MEJORA CONTINUA" sheetId="8" r:id="rId8"/>
    <sheet name="GESTION AMBIENTAL" sheetId="9" r:id="rId9"/>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47" i="3" l="1"/>
  <c r="AH44" i="3"/>
  <c r="AE47" i="3"/>
  <c r="AF47" i="3" s="1"/>
  <c r="U44" i="3"/>
  <c r="AF41" i="3"/>
  <c r="AE41" i="3"/>
  <c r="AH29" i="4" l="1"/>
  <c r="AH34" i="9" l="1"/>
  <c r="AH48" i="8" l="1"/>
  <c r="AF29" i="8"/>
  <c r="AH13" i="9" l="1"/>
  <c r="AH14" i="9"/>
  <c r="AH16" i="9"/>
  <c r="AH17" i="9"/>
  <c r="AH18" i="9"/>
  <c r="AH19" i="9"/>
  <c r="AH21" i="9"/>
  <c r="AH25" i="9"/>
  <c r="AH26" i="9"/>
  <c r="AH31" i="9"/>
  <c r="AH33" i="9"/>
  <c r="AH11" i="9"/>
  <c r="AH41" i="1"/>
  <c r="AH23" i="1"/>
  <c r="AH26" i="1"/>
  <c r="AH17" i="3" l="1"/>
  <c r="AH23" i="3"/>
  <c r="AH26" i="3"/>
  <c r="AH29" i="3"/>
  <c r="AH50" i="3" l="1"/>
  <c r="AH32" i="3"/>
  <c r="AH17" i="4"/>
  <c r="AH11" i="4"/>
  <c r="AH105" i="7" l="1"/>
  <c r="AH101" i="7"/>
  <c r="AH86" i="7"/>
  <c r="AH89" i="7"/>
  <c r="AH92" i="7"/>
  <c r="AH95" i="7"/>
  <c r="AH98" i="7"/>
  <c r="AH71" i="7"/>
  <c r="AH74" i="7"/>
  <c r="AH77" i="7"/>
  <c r="AH80" i="7"/>
  <c r="AH83" i="7"/>
  <c r="AH59" i="7"/>
  <c r="AH62" i="7"/>
  <c r="AH65" i="7"/>
  <c r="AH68" i="7"/>
  <c r="AH47" i="7"/>
  <c r="AH50" i="7"/>
  <c r="AH53" i="7"/>
  <c r="AH56" i="7"/>
  <c r="AH35" i="7"/>
  <c r="AH38" i="7"/>
  <c r="AH41" i="7"/>
  <c r="AH44" i="7"/>
  <c r="AH23" i="7"/>
  <c r="AH26" i="7"/>
  <c r="AH29" i="7"/>
  <c r="AH32" i="7"/>
  <c r="AH14" i="7"/>
  <c r="AH17" i="7"/>
  <c r="AH20" i="7"/>
  <c r="AH11" i="7"/>
  <c r="AH38" i="1" l="1"/>
  <c r="AH35" i="1"/>
  <c r="AH32" i="1"/>
  <c r="AH26" i="8" l="1"/>
  <c r="AH23" i="8"/>
  <c r="AH14" i="8"/>
  <c r="AH17" i="8"/>
  <c r="AH20" i="8"/>
  <c r="AH29" i="8"/>
  <c r="AH32" i="8"/>
  <c r="AH35" i="8"/>
  <c r="AH38" i="8"/>
  <c r="AH41" i="8"/>
  <c r="AH44" i="8"/>
  <c r="AH11" i="8"/>
  <c r="AH39" i="6"/>
  <c r="AH20" i="6"/>
  <c r="AH23" i="6"/>
  <c r="AH29" i="6"/>
  <c r="AH32" i="6"/>
  <c r="AH14" i="5"/>
  <c r="AH17" i="5"/>
  <c r="AH11" i="5"/>
  <c r="AH20" i="5" l="1"/>
  <c r="AH12" i="1"/>
  <c r="AH14" i="2"/>
  <c r="AH17" i="2"/>
  <c r="AH20" i="2"/>
  <c r="AH23" i="2"/>
  <c r="AH26" i="2"/>
  <c r="AH29" i="2"/>
  <c r="AH32" i="2"/>
  <c r="AH11" i="2"/>
  <c r="AF35" i="8" l="1"/>
  <c r="AF26" i="8"/>
  <c r="AF20" i="8"/>
  <c r="AA29" i="8" l="1"/>
  <c r="AA26" i="8"/>
  <c r="AA17" i="8"/>
  <c r="AA11" i="8"/>
  <c r="AA11" i="3" l="1"/>
  <c r="V29" i="8" l="1"/>
  <c r="V26" i="8"/>
  <c r="V20" i="8"/>
  <c r="V17" i="8"/>
  <c r="W32" i="3" l="1"/>
</calcChain>
</file>

<file path=xl/sharedStrings.xml><?xml version="1.0" encoding="utf-8"?>
<sst xmlns="http://schemas.openxmlformats.org/spreadsheetml/2006/main" count="2730" uniqueCount="1106">
  <si>
    <t xml:space="preserve">                                                                                                                             EVALUACION POA GESTION DEL TALENTO HUMANO  II TRIMESTRE DE 2019.</t>
  </si>
  <si>
    <t>ELABORADO: Auditor De Control Interno</t>
  </si>
  <si>
    <t>PROCESO: GESTION DEL TALENTO HUMANO</t>
  </si>
  <si>
    <t>OBJETIVO:Administrar el talento humano de la Empresa Social del Estado Vidasinu, para garantizar la continuidad en la prestacion de los servicios con personal idoneo y competente, apoyando el desarrollo de sus competenciasy el mejoramiento de las condiciones de trabajo que se reflejen en l calidad de la atencion a nuestros usuarios internos y externos.</t>
  </si>
  <si>
    <t>INFORMACION</t>
  </si>
  <si>
    <t>I TRIMESTRE</t>
  </si>
  <si>
    <t>II TRIMESTRE</t>
  </si>
  <si>
    <t>META</t>
  </si>
  <si>
    <t>ACTIVIDADES</t>
  </si>
  <si>
    <t>OBJETIVO ESTRATEGICO</t>
  </si>
  <si>
    <t>PERSPECTIVA (LINEA ESTRATEGICA)</t>
  </si>
  <si>
    <t>INDICADOR</t>
  </si>
  <si>
    <t>VALOR ESPERADO I</t>
  </si>
  <si>
    <t>VALOR ESPERADO II</t>
  </si>
  <si>
    <t>VALOR ESPERADO III</t>
  </si>
  <si>
    <t>VALOR ESPERADO IV</t>
  </si>
  <si>
    <t>PONDERACION DE LA META</t>
  </si>
  <si>
    <t>UNIDAD DE MEDICIÒN</t>
  </si>
  <si>
    <t>FRECUENCIA DE MEDICION</t>
  </si>
  <si>
    <t>Valor final o meta prevista</t>
  </si>
  <si>
    <t>FUENTE DE INFORMACIÓN</t>
  </si>
  <si>
    <t>RESULTADOS OBTENIDOS</t>
  </si>
  <si>
    <t>PROMEDIO TRIMESTRE I</t>
  </si>
  <si>
    <t xml:space="preserve">PLAN DE MEJORA A SEGUIR </t>
  </si>
  <si>
    <t>RESPONSABLE</t>
  </si>
  <si>
    <t>DATOS DE ORIGEN</t>
  </si>
  <si>
    <t>APRENDIZAJE Y CRECIMIENTO</t>
  </si>
  <si>
    <t>Porcentual/Cualitativo/Cuantitativo</t>
  </si>
  <si>
    <t>Trimestral</t>
  </si>
  <si>
    <t>OPTIMO:  80%y 100%</t>
  </si>
  <si>
    <t>Asesor de talento humano</t>
  </si>
  <si>
    <t>Actividad finalizada</t>
  </si>
  <si>
    <t xml:space="preserve">Actividad finalizada </t>
  </si>
  <si>
    <t>NA</t>
  </si>
  <si>
    <t>ADECUADO: Entre  60% y 79%</t>
  </si>
  <si>
    <t>DEFICIENTE: menos del 60%</t>
  </si>
  <si>
    <t>Minimo 90% de ejecucion del plan de induccion y reinduccion</t>
  </si>
  <si>
    <t>Estructurar el Programa de Inducción y Re inducción adecuado, efectivo y de obligatorio cumplimiento de los procesos institucionales a todos los funcionarios de la E.S.E</t>
  </si>
  <si>
    <t>Documento adoptado</t>
  </si>
  <si>
    <t>Programa de induccion y reinduccion</t>
  </si>
  <si>
    <t>El programa y sus actividades se diseña de acuerdo a las necesidades del servicio y a los perfiles de nuestros profesionales de nuevo ingreso.</t>
  </si>
  <si>
    <t>%  de  funcionarios  impactados  con el programa de inducción y re inducción</t>
  </si>
  <si>
    <t>Se realizaron 15 actividades de induccion a personal de nuevo ingreso.</t>
  </si>
  <si>
    <t>Estar atentos al personal nuevo que ingrese para hacerle el proceso de induccion</t>
  </si>
  <si>
    <t>Poblacion interna caracterizada</t>
  </si>
  <si>
    <t>Estructurar estrategias orientadas a identificar y satisfacer necesidades y expectativas del cliente interno</t>
  </si>
  <si>
    <t>Encuesta a cliente interno</t>
  </si>
  <si>
    <t>Planillas, encuestas</t>
  </si>
  <si>
    <t xml:space="preserve">Se tiene establecido en el plan anual de bienestar social, el cual responde a las necesidades y expectativas de los funcionarios. </t>
  </si>
  <si>
    <t>N/A</t>
  </si>
  <si>
    <t>Celeridad en el Proceso</t>
  </si>
  <si>
    <t xml:space="preserve">Se aplica Encuesta de expectativa a funcionarios de Planta y se tabulan los resultados. </t>
  </si>
  <si>
    <t>Minimo 90% de ejecucion del plan de incentivos</t>
  </si>
  <si>
    <t>Estructurar e implementar el plan de incentivos institucional de acuerdo con las necesidades del cliente interno y la normatividad vigente.</t>
  </si>
  <si>
    <t xml:space="preserve">%  de  funcionarios  impactados  con el plan  de incentivos </t>
  </si>
  <si>
    <t>Evaluacion de desempeño laboral</t>
  </si>
  <si>
    <t>Een el programa anual de bienestar social se encuentra aprobado el plan de incentivos; el cual se otorga de acuerdo a los resultados de la evaluacion de desempeño.</t>
  </si>
  <si>
    <t>Continuar con la ejecucion del plan de incentivos</t>
  </si>
  <si>
    <t>Aplicaciòn de la encuesta de mediciòn de clima laboral en la ESE</t>
  </si>
  <si>
    <t xml:space="preserve">Promover la participación del personal para mejorar el clima Organizacional y cambio cultural organizacional. </t>
  </si>
  <si>
    <t>Estudio de Clima Organizacional aplicado</t>
  </si>
  <si>
    <t>Asesor de Talento Humano</t>
  </si>
  <si>
    <t>Instrumento Actualizado</t>
  </si>
  <si>
    <t>se revisa el formato de encuesta y se traslada a plataforma digital.</t>
  </si>
  <si>
    <t>Se aplica encuesta para analizar el Clima Organizacional y se envian los resultado a area de Psicologia para su respectivo analisis.</t>
  </si>
  <si>
    <t>Minimo 90% de ejecucion del PIC</t>
  </si>
  <si>
    <t>Capacitar al personal de la ESE, mediante la ejecución del Plan Institucional de capacitaciones PIC</t>
  </si>
  <si>
    <t>Porcentaje de cumplimiento al plan de capacitaciones.</t>
  </si>
  <si>
    <t>Planilla de asistencia, actas</t>
  </si>
  <si>
    <t>Una vez tabulados los datos de la encuesta se proyecta el cronograma de actividades y se procede con la ejecucion de 5 actividades de 5 programadas.</t>
  </si>
  <si>
    <t>Seguir ejecutanto las actividades programadas para el segundo trimestre</t>
  </si>
  <si>
    <t>Se ejecutan 32 actividades e las programadas para el II Trimestre.</t>
  </si>
  <si>
    <t>Minimo 90% de ejecucion del Plan de Bienestar Social</t>
  </si>
  <si>
    <t xml:space="preserve">Generar espacios de conocimiento, esparcimiento e integración familiar de los empleados de la E.S.E, mediante la ejecución del Programa de Bienestar social </t>
  </si>
  <si>
    <t>porcentaje de cumplimiento del plan de Bienestar Social</t>
  </si>
  <si>
    <t>Programa de bienestar social</t>
  </si>
  <si>
    <t>Una vez tabulado los datos de la encuesta se proyecta el cronograma de actividades y se procede con la ejecucion de una actividad de acuerdo al cronograma.</t>
  </si>
  <si>
    <t>Seguir con la ejecuciopn del Plan de Bienestar Social</t>
  </si>
  <si>
    <t>Se ejecutan 4 actividades de las programadas para el II Trimestre.</t>
  </si>
  <si>
    <t>Ejecucion del 100% del programa de evaluacion de competencias</t>
  </si>
  <si>
    <t>Estructurar   el programa de evaluación por competencias</t>
  </si>
  <si>
    <t>Programa de Evaluacion de desempeño ejecutado de acuerdo a  la normatividad</t>
  </si>
  <si>
    <t>Programa de evaluacion de competencias.</t>
  </si>
  <si>
    <t>Se socializa el acuerdo 617 de 2018 y se concerta compromisos laborales con los evaluadores y evaluados.</t>
  </si>
  <si>
    <t>Actividad Finalizada</t>
  </si>
  <si>
    <t>Minimo 90% de ejecucion del  PETH</t>
  </si>
  <si>
    <t>Porcentaje de Cumplimiento del PETH</t>
  </si>
  <si>
    <t>Plan Estrategico de Talento Humano</t>
  </si>
  <si>
    <t>Se ejecutaron todas las actividades programadas en el trimestre según el PETH.</t>
  </si>
  <si>
    <t>Seguir con la ejecucion de las actividades programadas para el segundo trimestre</t>
  </si>
  <si>
    <t>Minimo 90% de ejecucion del Plan Anual de SST</t>
  </si>
  <si>
    <t xml:space="preserve">Desplegar el Plan Anual de Seguridad y salud en el Trabajo SST
</t>
  </si>
  <si>
    <t>Porcentaje Trimestral de Cumplimiento del Plan de SST</t>
  </si>
  <si>
    <t>Plan de trabajo anual año 2019</t>
  </si>
  <si>
    <t>Se realizaron 13 actividades de las 16 que se tenían programadas para el 1er trimestre del año 2019</t>
  </si>
  <si>
    <t>Seguir realizando las actividades programadas en el plan de trabajo</t>
  </si>
  <si>
    <t xml:space="preserve">Socializar en un 100% el Código de Integridad a los servidores públicos de la entidad  </t>
  </si>
  <si>
    <t>Implementar el Código de Integridad mediante la socialización   de cada uno de sus valores a los servidores públicos de la entidad. En pagina WEB y correo institucionales de los Empleados</t>
  </si>
  <si>
    <t xml:space="preserve">N° de socializaciones realizadas/N° total de empleados de planta </t>
  </si>
  <si>
    <t>Codigo de Integridad</t>
  </si>
  <si>
    <t>Se realiza socializacion a 11 funcionarios de planta de la sede administrativa.</t>
  </si>
  <si>
    <t>Seguir con la actualizacion del codigo de integridad</t>
  </si>
  <si>
    <t xml:space="preserve">Se adopta el Codigo de Integridad bajo acto administrativo, se socializan los valores y las estrategias de socializacion con los coordinadores de area y lideres de proceso. </t>
  </si>
  <si>
    <t xml:space="preserve">                                                                                                                             EVALUACION POA COMUNICACIÓN SOCIAL  II TRIMESTRE DE 2019.</t>
  </si>
  <si>
    <t>PROCESO: COMUNICACIÓN SOCIAL</t>
  </si>
  <si>
    <t xml:space="preserve">OBJETIVO: Garantizar el correcto funcinamiento de la tecnologia informatica en la Empresa Social del Estado Vidasinu, para asegurar la oportunidad, agilidad y veracidad en la informacion de la prestacion del servicio de salud, permitiendo una rapida adaptacion y capacidad de respuesta al cambio, toma de decisiones y mejoramiento continuo.
</t>
  </si>
  <si>
    <t>PROMEDIO TRIMESTRE II</t>
  </si>
  <si>
    <t>Cumplir con el 100% de las actividades de comunicación que hacen parte de la estrategia de Rendición de Cuentas a la ciudadania por parte de la ESE Vidasinu</t>
  </si>
  <si>
    <t>Apoyar en las actividades de comunicación de la estrategia de Rendición de Cuentas de la ESE</t>
  </si>
  <si>
    <t>Fortalecimiento de las comunicaciones y acceso a la información</t>
  </si>
  <si>
    <t>Número de actividades efectuadas/ Número de actividades de la estrategia</t>
  </si>
  <si>
    <t>COMUNICADOR SOCIAL</t>
  </si>
  <si>
    <t>Redes sociales de la E.S.E VIDASINÙ, pàgina web.</t>
  </si>
  <si>
    <t>Apoyar en las actividades de comunicación de la estrategia de Rendición de Cuentas de la ESE , publicación durante 10 días previos para promocionar y anunciar el acto de rendición de cuentas de la ESE en las redes sociales. Imagen fija en la página web y difusión en los medios de comunicación.  boletín de prensa en página web y publicación de rendición en redes sociales. 6 activades, publicacion en redes de la ese , la razòn, Rio Noticias,Monterìa radio 38 grados, pagina web,avisa en presa en el Meridinano.</t>
  </si>
  <si>
    <t>Continuar apoyando las actividades de Rendiciòn de cuentas.</t>
  </si>
  <si>
    <t xml:space="preserve">Apoyar en las actividades para informar a la comunidad sobre el inicio de obra del centro de salud del corregimiento Tres Piedras y centro hospitalario del Betancì y socializaciòn de la obra del hospital de la comuna 6. </t>
  </si>
  <si>
    <t>Continuar apoyando las actividades.</t>
  </si>
  <si>
    <t xml:space="preserve">Cumplir con la elaboración 100% de la publicación de los contenidos solicitados por las áreas. </t>
  </si>
  <si>
    <t>Elaborar contenidos para mantener informada y actualizada a la comunidad de usuarios al interior de la entidad.</t>
  </si>
  <si>
    <t>Número de solicitudes efectuadas/ Número de solicitudes recibidas</t>
  </si>
  <si>
    <t>Redes sociales de la ESE VIDASINÙ.</t>
  </si>
  <si>
    <t xml:space="preserve">Se creo contenido para la redes sociales para informar a los usuarios sobre los servicios, programas y actividades de la ESE VIDASINÙ. En total 30 
</t>
  </si>
  <si>
    <t>Seguir atendiendo de manera oportuna las solicitudes de las diferentes àreas.</t>
  </si>
  <si>
    <t>Se creo contenido para la redes sociales para informar a los usuarios sobre los servicios, programas y actividades de la ESE VIDASINÙ. En total 143</t>
  </si>
  <si>
    <t>Cumplir con el 100% de la publicación de los contenidos solicitados por las áreas.</t>
  </si>
  <si>
    <t>Acompañar a las diferentes áreas de la entidad para la promoción y divulgación de los programas que apuntan al cumplimiento de los objetivos estratégicos.</t>
  </si>
  <si>
    <t>Numero de publicadas/Numero de recibidas.</t>
  </si>
  <si>
    <t>Se hizo acompamiento durante las 46 actividades que realizaron y se publico en la redes sociales</t>
  </si>
  <si>
    <t>Continuar brindando acompañamiento oportuno en las actividades a las diferentes àreas.</t>
  </si>
  <si>
    <t>Se hizo acompamiento durante las  actividades que realizaron y se publico en la redes sociales</t>
  </si>
  <si>
    <t>Cumplir con el 100% de las solicitudes de las áreas.</t>
  </si>
  <si>
    <t>Apoyar y organizar las jornadas, actos y encuentros de la ESE en en desarrollo de sus líneas estratégicas.</t>
  </si>
  <si>
    <t>Número de
solicitudes
atendidos/ Número
de solicitudes
recibidas.</t>
  </si>
  <si>
    <t>Se brindo apoyo en 4 eventos , Inaguraciòn hospital La Granja, centro de salud Edmundo Lòpez, Rendiciòn de cuentas y Club Salubable.</t>
  </si>
  <si>
    <t>Seguir acompañando en los actos importantes de la ese.</t>
  </si>
  <si>
    <t>Se brindo apoyo en las activiades del Club Salubable y jornadas de citologìa.</t>
  </si>
  <si>
    <t>Divulgar a través de diferentes canales de comunicación el 100% de la información que genera la ESE Vidasinu.</t>
  </si>
  <si>
    <t>Generar contenidos informativos que den cuenta de la gestión de la ESE y sus líneas estratégicas.</t>
  </si>
  <si>
    <t># de campañas o acciones ejecutadas/ # de campañas o acciones solicitadas.</t>
  </si>
  <si>
    <t>Se genero contenido infomativo referente a las empresa en total 12 sobre consulorio rosado,farmacia,vacuanciòn,servicios amigables, unidad amigable, curso de gestantes, seguridad del paciente, call center, redes sociales, hospitales y centros de salud, laboratorio, rayosx.</t>
  </si>
  <si>
    <t>Seguir generando contenido para la promociòn de los programas y servicios.</t>
  </si>
  <si>
    <t>Se genero contenido infomativo referente a las empresa en tota 5   sobre jornadas de citologìa, rutas de vacunaciòn, ecografrìa, farmacia,odontologìa.</t>
  </si>
  <si>
    <t>Atender el 100% de solicitudes de información por parte de los medios.</t>
  </si>
  <si>
    <t>Establecer relaciones con los medios de comunicación para la divulgación de la información y gestión de la ESE.</t>
  </si>
  <si>
    <t># Actualizaciones atendidas/# Actualizaciones requeridas</t>
  </si>
  <si>
    <t>Redes sociales de La Razòn, Rio Noticias, Monterìa Radio 38 grados.</t>
  </si>
  <si>
    <t xml:space="preserve">Contamos con publicidad 
desde el mes de febreto y marzo para promocionar los servivicos, actividades y programas con  LA RAZÒN, RIO NOTICIAS, MONTERIA RADIO 38 GRADOS 
</t>
  </si>
  <si>
    <t>Realizar segumiento a la publocaciòn oportuna.</t>
  </si>
  <si>
    <t xml:space="preserve">Se programo publicidad para promocionar los servivicos, actividades y programas con  LA RAZÒN, RIO NOTICIAS, MONTERIA RADIO 38 GRADOS 
</t>
  </si>
  <si>
    <t>Atender el l 100% de las solicitudes publicación en la en la página web y redes sociales.</t>
  </si>
  <si>
    <t>Gestionar contenidos institucionales para informar a través de los canales digitales.</t>
  </si>
  <si>
    <t>Número de comunicados emitidos por la ESE/No. De acciones a divulgar por la ESE</t>
  </si>
  <si>
    <t xml:space="preserve">Redes sociales y tv en los centros de salud y hospitales </t>
  </si>
  <si>
    <t xml:space="preserve">Se elaboraron en total 13 videos. </t>
  </si>
  <si>
    <t>Seguir creando contenido audiovisiaul para las redes sociales.</t>
  </si>
  <si>
    <t xml:space="preserve">Se elaboraron en total 22 videos. </t>
  </si>
  <si>
    <t>Cumplir con el 100% con el # de actualizaciones de la página web y redes sociales solicitadas</t>
  </si>
  <si>
    <t>Mantener actualizados los canales digitales con la información de interés y de actualidad que genera la ESE</t>
  </si>
  <si>
    <t>Número de solicitudes de los medios atendidos/ Número de solicitudes recibidas.</t>
  </si>
  <si>
    <t>Un total de 13 videos nuevos  fueron publicados en las redes sociales y en los televisores de las salas de espera de los centros de salud y hospitales de la ESE</t>
  </si>
  <si>
    <t>Publicar la informaciòn en los redes sociales y tv.</t>
  </si>
  <si>
    <t>Un total de 22 videos nuevos  fueron publicados en las redes sociales y en los televisores de las salas de espera de los centros de salud y hospitales de la ESE</t>
  </si>
  <si>
    <t>Coordinadora SST</t>
  </si>
  <si>
    <t>Se realizaron 17 actividades de las 19 que se tenían programadas para el 2do trimestre del año 2019</t>
  </si>
  <si>
    <t xml:space="preserve">                                                                                                                             EVALUACION POA GESTIÓN FINANCIERA II TRIMESTRE DE 2019.</t>
  </si>
  <si>
    <t>PROCESO: Gestión Administrativa y Financiera</t>
  </si>
  <si>
    <t>OBJETIVO:Garantizar la correcta administracion de los recursos financieros de la E.S.E Vidasinu, asignando los recursos presupuestados a las actividades, planes y programas para su ejecución, registrando en forma efectiva en cada vigencia todas las transacciones financieras, para obtener un sistema de informacion contable confiable de acuerdo a los requisitos establecidos en el marco legal y normativo vigente, como herramienta basica de la toma de decisiones gerenciales</t>
  </si>
  <si>
    <t>100% de las politicas que requieren actualización</t>
  </si>
  <si>
    <t>Actualización del manual de políticas contables</t>
  </si>
  <si>
    <t>Realizar seguimiento a todos los procesos administrativos y financieros  de la institución.</t>
  </si>
  <si>
    <t>FINANCIERA</t>
  </si>
  <si>
    <t>Acto administrativo de actualización de políticas contables</t>
  </si>
  <si>
    <t>Contadora</t>
  </si>
  <si>
    <t>Manual de Politicas Contables</t>
  </si>
  <si>
    <t>En este período no se actualizó el Manual de Políticas Contables, se revisarán el los períodos subsiguientes con el propósito de tener un cumplimiento acorde a lo esperado al cierre de la vigencia 2019</t>
  </si>
  <si>
    <t>Acto administrativo de actualizacion de procedimientos contables</t>
  </si>
  <si>
    <t>Actualizacion de procedimientos contables</t>
  </si>
  <si>
    <t>Acto administrativo de actualización de procedimientos contables</t>
  </si>
  <si>
    <t>Subdirectora Administrativa y Financiera</t>
  </si>
  <si>
    <t>Procedimiento Contable</t>
  </si>
  <si>
    <t>Actividad programada para el segundo trimestre de la vigencia 2019</t>
  </si>
  <si>
    <t>Estar atentos a la ejecucion de esta actividad en el segundo trimestre</t>
  </si>
  <si>
    <t>Oportunidad en los reportes de los estados financieros</t>
  </si>
  <si>
    <t>Seguimiento a reportes de los estados financieros en convergencia de acuerdo a la normatividad aplicable a la ESE</t>
  </si>
  <si>
    <t>Reportes de estados financieros</t>
  </si>
  <si>
    <t>•Reporte a la Contaduría General de la Nación •Reporte a la Superintendencia Nacional de Salud •Reporte a la Contraloría Municipal de Montería a través de la Plataforma SIA  •Reporte al Ministerio de Salud y Protección Social a través del SIHO.</t>
  </si>
  <si>
    <t>En este trimestre se realizó el reporte de información a los Entes de Vigilancia y Control oportunamente, en atención a los respectivos cronogramas establecidos por cada uno de ellos.</t>
  </si>
  <si>
    <t>Ejecución del sistema de costos funcionando en un 100%</t>
  </si>
  <si>
    <t>Diagnostico del Sistema de Costos de la E.S.E</t>
  </si>
  <si>
    <t>Informe diagnóstico de sistema de costos</t>
  </si>
  <si>
    <t>Jefe de Presupuesto</t>
  </si>
  <si>
    <t>Informes de etapas y seguimiento avance del desarrollador del software Espiral</t>
  </si>
  <si>
    <t>Se dispone de un experto en costos que brinde soporte en el desarrollo del modelo de costos adoptado por la E.S.E en la herramienta tecnológica a cargo del desarrollador. 
Del trabajo realizado se detecta que la falencia para la implementación de costos se debe a la carencia en el manejo de información de propiedad, planta y equipos a través de un modulo de activos fijos, que permita llevar toda la información de manera detallada y que permita generar los costos de depreciación, así como los costos de adquisición con sus respectivos movimientos. Se detectan así mismo falencias en el manejo de inventarios al llevar el Kardex, lo cual imposibilita costear y diferenciar entre los elementos del costo de Materiales y algunos gastos indirectos</t>
  </si>
  <si>
    <t xml:space="preserve">Se disponga de la persona profesional de la contaduría para que asesore en el mejoramiento del proceso de almacén, se solicita a la gerencia asignar un contador al área de almacén, se solicita delegar un personal de la entidad que se encargue en coordinación con el asesor contable todo lo concerniente a mejorar el proceso, el cual se le debe hacer seguimiento permanente por parte de la subdirección financiera y la líder de costos y la implementación.  </t>
  </si>
  <si>
    <t>Diseño y construcción de modelo de costos</t>
  </si>
  <si>
    <t>Estructura de costos</t>
  </si>
  <si>
    <t xml:space="preserve">Implementación  del Sistema de Costo de la E.S.E </t>
  </si>
  <si>
    <t>% de implementación de sistema de costos</t>
  </si>
  <si>
    <t>Equilibrio financiero presupuestal adecuado</t>
  </si>
  <si>
    <t>Generación de compromisos hasta por el monto del recaudo</t>
  </si>
  <si>
    <t xml:space="preserve">Generar equilibrio financiero en la E.S.E </t>
  </si>
  <si>
    <t>total recaudado/Total comprometido</t>
  </si>
  <si>
    <t>Ejecucion presupuestal</t>
  </si>
  <si>
    <t>Se presento en este trimestre un déficit -$2,684,540 (MD$), comprometiendo mas de lo recaudado, sin embargo es de aclarar que existen compromisos que se crearon para cubrir los gastos de la vigencia hasta el 31 de diciembre y este análisis contiene solo los recaudos efectivos, es decir los recibidos en cada mes en las cuentas bancarias de la E.S.E</t>
  </si>
  <si>
    <t xml:space="preserve">Realizar acciones encaminadas a aumentar el ingreso recaudado como: propiciar conciliaciones para el cobro de la cartera, mejorar el proceso de cobro de la cartera, realizar seguimiento constante a las auditorias de cuentas médicas para minimizar la glosa, conjuntamente con las medidas de priorización y austeridad del gasto. </t>
  </si>
  <si>
    <t xml:space="preserve"> Estudios mensualizados de eficiencia en la gestión presupuestal</t>
  </si>
  <si>
    <t>Informe mensual de eficiencia en gestión presupuestal</t>
  </si>
  <si>
    <t xml:space="preserve">Se logra cubrir el déficit generado al cierre de la vigencia 2018 e ir controlando el déficit generado en el mes de enero de 2019 por -$4,454,954, se han tomado acciones que han permitido disminuir el déficit acumulado a  $ -2,684,540. La oportunidad en la entrega y socialización de los informes de eficiencia presupuestal ha permitido tomar acciones agiles y eficientes y que la gerencia este enterada del nivel máximo de contratación al que puede disponer, así lleva a cabo el plan de priorización del gasto y austeridad del mismo. </t>
  </si>
  <si>
    <t xml:space="preserve">Seguir realizando los informes e informando a la Gerencia y  subdirección financiera a cerca del resultado de la operación para la toma de decisiones. </t>
  </si>
  <si>
    <t xml:space="preserve"> Aplicación de mecanismos de austeridad del gasto </t>
  </si>
  <si>
    <t>No. De medidas de austeridad aplicadas/Total de medidas de austeridd</t>
  </si>
  <si>
    <t>Informe de Austeridad del Gasto</t>
  </si>
  <si>
    <t>Se tiene seguimiento a cada una de las medidas de austeridad establecidas mediante Resolucion 262 de 01 de septiembre de 2010</t>
  </si>
  <si>
    <t>Estar atentos al comportamiento de los diez puntos de la resolucion, siempre con el proposito de disminuir el gasto</t>
  </si>
  <si>
    <t xml:space="preserve"> Estudios mensualizados de respaldo de tesorería en las cuentas por pagar</t>
  </si>
  <si>
    <t>Informe mensual de tesoreria de cuentas por pagar</t>
  </si>
  <si>
    <t>Tesorero</t>
  </si>
  <si>
    <t>Informes mensuales de tesoreria</t>
  </si>
  <si>
    <t>Se realiza monitoreo semanal a las cuentas bancarias de propiedad de la ESE, se envia el reporte a identificacion de recaudo en la oficina de cartera y se le envia copia a presupesto para que consulte Saldo Neto de Tesoreria y se envía informe mensualizado a Subdireccion Administrativa</t>
  </si>
  <si>
    <t>Se sugiere cobro coactivo para todas las EPS con las obligaciones contraidas por la ESE y asi cubrir los compromisos ncesarios para la prestacion de los servicios de salud</t>
  </si>
  <si>
    <t>Informes Mensuales de Tesoreria</t>
  </si>
  <si>
    <t>se realizó seguimiento y control a las obligaciones de pago recibidas en la oficina de tesoreria, se realizó control diario de las cuentas en las distintas entidades bancarias, enviando control de los ingresos a la oficna de presupuesto para poder llevar control neto del efectivo y se envia informe mensualizado a subdireccion administrativa de cuentas pagadas por parte de la oficina de tesoreria</t>
  </si>
  <si>
    <t>Mantener  40% de compras a cooperativas de empresas sociales del estado por concepto de medicamentos</t>
  </si>
  <si>
    <t>Mantener procesos de compras a cooperativas de empresas sociales del estado, que permita reducción del gasto en la adquisición de medicamentos e insumos.</t>
  </si>
  <si>
    <t xml:space="preserve">Obtener mejores precios de compra de medicamentos e insumos a traves de diferentes mecanismos de compra.
</t>
  </si>
  <si>
    <t>% de ejecución del presupuesto asignado para compra de medicamentos e insumos correspondiente a procesos con Cooperativas de ESE</t>
  </si>
  <si>
    <t xml:space="preserve">Compras a la cooperativa </t>
  </si>
  <si>
    <t>Teniendo en cuenta la ejecucion del presupuesto asignado para compra de medicamento y dispositivos ala cooperativa , este indicador se mide al final de la vigencia, osea para el cuarto trimestre .</t>
  </si>
  <si>
    <t>Estar atentos al proceso de compras con la cooperativa para dar cumplimiento a lam actividad</t>
  </si>
  <si>
    <t xml:space="preserve">Diseñar actas de conciliación de saldos con EPS conforme a los requisitos legales que presten mérito ejecutivo para hacer efectiva la gestión de cobro </t>
  </si>
  <si>
    <t>Diseñar  estrategias que ayuden a la depuración y recaudo de la cartera de vigencias anteriores,  que  garanticen apalacamiento de los gastos y  costos de de  financiacion  de la entidad.</t>
  </si>
  <si>
    <t>Modelo de acta de conciliación de saldos con EPS</t>
  </si>
  <si>
    <t>Profesional área de cartera</t>
  </si>
  <si>
    <t>Alcanzar minimo un 12% de depuracion de cartera de vigencias anteriores</t>
  </si>
  <si>
    <t>Depuración de cartera de vigencias anteriores con base en gestión de liquidación de contratos y levantamiento y/o conciliación de glosas y recobros</t>
  </si>
  <si>
    <t>% de depuración de cartera de vigencias anteriores</t>
  </si>
  <si>
    <t>Ejecucion del 100% del cronograma de visitas de concialiacion a las EPS</t>
  </si>
  <si>
    <t>Concertar y ejecutar cronograma de visitas a EPS para conciliación de cartera de vigencias anteriores.</t>
  </si>
  <si>
    <t xml:space="preserve">% de ejecución de Cronograma de visitas a EPS </t>
  </si>
  <si>
    <t>Profesional universitario área de la salud(Auditor de cuentas médicas) y profesional área de cartera</t>
  </si>
  <si>
    <t>Llevar estadísticas como herramienta para toma de decisiones a través de la construcción de indicadores de comportamiento de la cartera con las distintas EPS por efectividad en liquidación de contratos y comportamiento de glosas y recobros de vigencias anteriores.</t>
  </si>
  <si>
    <t>No. De Indicadores de comportamiento de cartera de vigencias anteriores.</t>
  </si>
  <si>
    <t xml:space="preserve">                                                                                                                             EVALUACION POA SUBDIRECCION ADMINISTRATIVA  II TRIMESTRE DE 2019.</t>
  </si>
  <si>
    <t>PROCESO: SUBDIRECCION ADMINISTRATIVA</t>
  </si>
  <si>
    <t>Diagnostico de cumplimiento de las condiciones de infraestructura y tecnicos cientificas de todas las sedes de la ESE</t>
  </si>
  <si>
    <t>Realizar diagnóstico de cumplimiento de las condiciones de infraestructura y  técnico-científicas de equipos requeridas para la adecuada prestación del servicio</t>
  </si>
  <si>
    <t>Desarrollo de proyectos de inversion</t>
  </si>
  <si>
    <t>Diagnostico  de cumplimiento de las condiciones de infraestructura y  técnico-científicas de esquipos requeridas para la adecuada prestación del servicio</t>
  </si>
  <si>
    <t>COORDINADOR DE CALIDAD</t>
  </si>
  <si>
    <t>Informes de auditorias internas realizadas en el periodo</t>
  </si>
  <si>
    <t>En el periodo se desarrollaron 14 auditorias a igual numero de sedes de la ESE donde se evaluaron los estándares normativos de infraestructura y dotación para la prestación de los diferentes servicios ofertados</t>
  </si>
  <si>
    <t>Continuar con el desarrollo del cronograma de auditorias internas.</t>
  </si>
  <si>
    <t>Ejecucion del Plan de Compras minimo en un 90%</t>
  </si>
  <si>
    <t>Elaborar y actualizar plan de compras de la entidad</t>
  </si>
  <si>
    <t>% de ejecución del plan de compras</t>
  </si>
  <si>
    <t>SUBDIRECTORA ADMINISTRATIVA Y FINANCIERA</t>
  </si>
  <si>
    <t>Plan de Compras</t>
  </si>
  <si>
    <t>Aprobacion plan de compras, se publica aprobacion el 31 de enero, y su modificacion el 22 de marzo de 2019.</t>
  </si>
  <si>
    <t>Seguir atentos a su ejecucion</t>
  </si>
  <si>
    <t>Ejecucion del Plan del Mantenimiento minimo en un 90%</t>
  </si>
  <si>
    <t xml:space="preserve">Elaborar y ejecutar plan de mantenimiento integral hospitalario </t>
  </si>
  <si>
    <t>% de ejecución del plan de mantenimiento hospitalario</t>
  </si>
  <si>
    <t>ARQUITECTO E INGENIERO HOSPITALARIO</t>
  </si>
  <si>
    <t>Plan de Mantenimiento Hospitalario 2019</t>
  </si>
  <si>
    <t xml:space="preserve">Se realizaron los mantenimientos de los equipos industriales de uso hospitalario, muebles para uso administrativo y asistencial, y de los equipos biomedicos programados para el primer trimestre de 2019 según cronograma. </t>
  </si>
  <si>
    <t>Continuar con la ejecucion del Plan de Mantenimiento Hospitalario con base en los cronogramas estipulados</t>
  </si>
  <si>
    <t>Continuar con la ejecucion del Plan de Mantenimiento Hospitalario con base en los cronogramas estipulados.</t>
  </si>
  <si>
    <t>Sistema de inventario permanente al 100%</t>
  </si>
  <si>
    <t>Implementar sistema de inventario permanente en el área de Almacén</t>
  </si>
  <si>
    <t>Registro de Kardex de inventario</t>
  </si>
  <si>
    <t>ALMACENISTA GENERAL</t>
  </si>
  <si>
    <t>Modulo de Kardex del Sotfware espiral</t>
  </si>
  <si>
    <t>Module de Kardex parametrizado e integrado con el area contable</t>
  </si>
  <si>
    <t>Terminar el proceso de parametrizacion y determinar saldos para prueba de implementación</t>
  </si>
  <si>
    <t>Modulo de Activos Fijos en funcionamiento</t>
  </si>
  <si>
    <t xml:space="preserve">Implementar módulo de activos fijos </t>
  </si>
  <si>
    <t>% de implementación de módulo de activos fijos</t>
  </si>
  <si>
    <t>Modulo de activos fijos del sotfweare espiral</t>
  </si>
  <si>
    <t>Sotfware parametrizado e integrado con el area contable</t>
  </si>
  <si>
    <t>Terminar el proceso de parametrizacion y realizar prueba piloto</t>
  </si>
  <si>
    <t xml:space="preserve">Que a través del Comité de Sostenibilidad del Proceso Contable como la instancia asesora y en observación lo establecido en la Parte 4, Responsables, Vigencia, Actualización, Aprobación y Control de Versión del Manual de Políticas Contables de la E.S.E. Vidasinú., se le de la respectiva revisión a  todas y cada una de las  pol'íticas  inmersas dentro del Manual de Políticas Contables. </t>
  </si>
  <si>
    <t>Que a través del Comité de Sostenibilidad del Proceso Contable como la instancia asesora y en observación lo establecido en la Parte 4, Responsables, Vigencia, Actualización, Aprobación y Control de Versión del Manual de Políticas Contables de la E.S.E. Vidasinú..    Se le de celeridad a la revisión de manera integral a cada una de las políticas contenidas en dicho Manual.</t>
  </si>
  <si>
    <t>Profesional Especializado calidad</t>
  </si>
  <si>
    <t>Informes de auditorias internas realizadas</t>
  </si>
  <si>
    <t>En el trimestre se realizaron 18 auditorías internas a igual numero de sedes donde se evaluaron los estándares de dotación e infraestructura de los diferentes servicios ofertados</t>
  </si>
  <si>
    <t>Dar continuidad al cronograma de auditorias internas</t>
  </si>
  <si>
    <t>En este periodo se realizaron los mantenimientos de la infraestructura física de las sedes, de los equipos industriales de uso hospitalario, muebles para uso administrativo y asistencial. Teniendo en cuenta el cronograma 2019</t>
  </si>
  <si>
    <t xml:space="preserve">                                                                                                                             EVALUACION POA SUBDIRECCION CIENTIFICA  II TRIMESTRE DE 2019.</t>
  </si>
  <si>
    <t>PROCESO: SUBDIRECCION CIENTIFICA</t>
  </si>
  <si>
    <t>OBJETIVO: Planear, direccionar, ejecutar y controlar los planes, proyectos y actividaddes que la Empresa Social del Estado Vidasinu desarrolla para el logro de sus objetivos y politicas enmarcados en la planeacion estrategica a fin de alcanzar la satisfaccion de nuestros usuarios</t>
  </si>
  <si>
    <t xml:space="preserve">Actualizacion y socializacion del 100% de las guias y protocolos con mas de dos años de adopción o revision </t>
  </si>
  <si>
    <t>Mejorar la satisfaccion de los usuarios</t>
  </si>
  <si>
    <t>PROCESOS</t>
  </si>
  <si>
    <t># guias socializadas durante el periodo /# de guias actualizadas durante el periodo</t>
  </si>
  <si>
    <t>SUBDIRECTOR CIENTIFICO</t>
  </si>
  <si>
    <t xml:space="preserve">Perfil epidemiologico 2018, Guías y protocolos de las 10 primeras causas de consulta en la ESE VIDA SINU </t>
  </si>
  <si>
    <t>Continuar con el plan de capacitacion programadas para los diferentes areas de la ESE vidasinu.</t>
  </si>
  <si>
    <t>Programa de Humanización en los servicios de salud ejecutado al 100%</t>
  </si>
  <si>
    <t>Fortalecimiento de la calidad y la calidez en la prestación de los servicios a través de un programa de humanización en los servicios de salud</t>
  </si>
  <si>
    <t>Diseñar e implementar un programa de humanización institucional como factor diferencial del modelo de atención en salud</t>
  </si>
  <si>
    <t>% de cumplimiento de actividades del programa de humanización institucional (Número de actividades ejecutadas/ total de actividades programadas)</t>
  </si>
  <si>
    <t>Continuar con el plan de capacitacion programadas para los diferentes areas de la ESE vidasinu y para los usuarios de la empressa</t>
  </si>
  <si>
    <t>100% de los procesos asistenciales con enfoque en la gestion integral del riesgo en salud.</t>
  </si>
  <si>
    <t>Fortalecimiento de los procesos organizacionales, haciendo especial énfasis en la gestión del riesgo.</t>
  </si>
  <si>
    <t>Adoptar un modelo de gestion del riesgo que articule con los sistemas estrategicos establecidos en la institución</t>
  </si>
  <si>
    <t>(No. De procesos organizacionales actualizados orientados al modelo de gestión del riesgo/Total de procesos de la entidad)*100</t>
  </si>
  <si>
    <t>No. De procesos organizacionales actualizados</t>
  </si>
  <si>
    <t xml:space="preserve">Durante el primer trimestre del año 2019 se definió la matriz mediante la cual, se ejercerá el control y medición de nuestros procesos asistenciales. </t>
  </si>
  <si>
    <t>Integrar la matriz a cada uno de los procesos de la  ESE.</t>
  </si>
  <si>
    <t>Parametrizacion y depuracion de la informacion para articular el modulo a contabilidad.</t>
  </si>
  <si>
    <t>Terminar el proceso de parametrizacion y determinar saldos para prueba de implementación y articulacion con contabilidad.</t>
  </si>
  <si>
    <t>El modulo de activos fijos se encuentra elaborado y articulado a contabilidad, generando diferentes reportes y a la espera  de actualizar la informacion para la prueba piloto.</t>
  </si>
  <si>
    <t>Terminar el proceso de levantamiento de activos para alimentar el aplicativo y  realizar prueba piloto</t>
  </si>
  <si>
    <t xml:space="preserve">                                                                                                                             EVALUACION POA SISTEMAS DE INFORMACION  II TRIMESTRE DE 2019.</t>
  </si>
  <si>
    <t>PROCESO: SISTEMAS DE INFORMACION</t>
  </si>
  <si>
    <t>OBJETIVO DE LAS TIC´S: Garantizar el correcto funcinamiento de la tecnologia informatica en la Empresa Social del Estado Vidasinu, para asegurar la oportunidad, agilidad y veracidad en la informacion de la prestacion del servicio de salud, permitiendo una rapida adaptacion y capacidad de respuesta al cambio, toma de decisiones y mejoramiento continuo
OBJETIVO DE GESTION DOCUMENTAL:Contar con la tecnologia adecuada, amigable con el medio ambiente que contribuya en la integridad de la atencion y la gestion administrativa</t>
  </si>
  <si>
    <t>Elaboracion  del Plan de Tratamiento de Riesgos de Seguridad y Privacidad de la Información</t>
  </si>
  <si>
    <t>Elaboracion del  Plan de Tratamiento de Riesgos de Seguridad y Privacidad de la Información</t>
  </si>
  <si>
    <t>Desarrollo de un sistema integrado de informacion</t>
  </si>
  <si>
    <t>PROFESIONAL UNIVERSITARIO - SISTEMAS DE INFORMACION</t>
  </si>
  <si>
    <t>Decreto 612 de 2018</t>
  </si>
  <si>
    <t>Se encentra en etapa de socializacion de los liniamientos para la contrucción del plan de riesgos de seguridad y privacidad de la información</t>
  </si>
  <si>
    <t>Se selecciona la guía de Gestión de Riesgo de MINTIC como instrumento para la realización del Plan de Tratamiento de Riesgos de Seguridad y Privacidad de la Información</t>
  </si>
  <si>
    <t>Elaboracion del  Plan de Seguridad y Privacidad de la Información</t>
  </si>
  <si>
    <t>Elaboraciòn del Plan de Seguridad y Privacidad de la Información</t>
  </si>
  <si>
    <t>Documento de la elaboracion del plan de seguridad y privacidad de la informacion</t>
  </si>
  <si>
    <t>Aprobacion mediante resolucion del plan de seguridad y privacidad de la información y ejecucion del mismo</t>
  </si>
  <si>
    <t>Documento de la elaboracion del plan de seguridad y privacidad de la informacion y a éste se le asociación el cronograma de Ejecución</t>
  </si>
  <si>
    <t>Elaboracion del programa de gestion de residuos tecnologicos</t>
  </si>
  <si>
    <t>Elaboración, socialización y ejecución del programa de gestion de residuos tecnologicos</t>
  </si>
  <si>
    <t>Elaboraciòn del programa de gestion de residuos tecnologicos</t>
  </si>
  <si>
    <t>Documento de la elaboracion del programa de residuos tecnologicos</t>
  </si>
  <si>
    <t>Revisión por parte del area de calidad, para su posterior divulgacion y ejecucion</t>
  </si>
  <si>
    <t>Fue revisado y corregido por el Área de Calidad y el IngenieroAmbiental.Queda al  pendiente la aprobacion parte de comité de Gestión y Desempeño institucional con el fin de emitir el acto administrativo.</t>
  </si>
  <si>
    <t>Ejecucion al 100% del Plan de Tratamiento de Riesgos de Seguridad y Privacidad de la Información</t>
  </si>
  <si>
    <t>Elaboración de mecanismos que contribuyan con  la seguridad y confidencialidad de la información. (Acuerdos de confidencialidad, Ejecucion de Cronograma de backups y Cumplimiento a las politicas de seguridad de la informacion)</t>
  </si>
  <si>
    <t>Número de mecanismos implementados trimestralmente / Número de mecanismo establecidos para el trimestre</t>
  </si>
  <si>
    <t>Politicas de gobierno digital</t>
  </si>
  <si>
    <t>Se encuentra en etapa de aprobación de parte de la alta gerencia</t>
  </si>
  <si>
    <t>Aprobacion y puesta en marcha de la politica</t>
  </si>
  <si>
    <t>Se realizo el documento COMPROMISO DE CONFIDENCIALIDAD Y NO DIVULGACIÓN DE LA INFORMACIÓN y POLÍTICA GENERAL DE SEGURIDAD Y PRIVACIDAD DE LA INFORMACIÓN</t>
  </si>
  <si>
    <t>Avanzar en la elaboración Plan de Tratamiento de Riesgos de Seguridad y Privacidad de la Información para poder identificar los instrumentos que se necesita</t>
  </si>
  <si>
    <t>Cumplir al 100% con la realizacion de Mantenimientos en la Infraestructura Tecnologica</t>
  </si>
  <si>
    <t xml:space="preserve">Ejecución de plan de mantenimiento preventico de la infraestructura tecnologica del sistema de información de la ESE.
</t>
  </si>
  <si>
    <t>(Sumatoria total de los mantenimientos realizados en la vigencia / Número total de mantenimientos preventivos programados en la vigencia) x100</t>
  </si>
  <si>
    <t>Plan de mantenimiento hospitalario 2019</t>
  </si>
  <si>
    <t>Se cunplio a cabalidad con el cronograma de mantenimientos preventivos y correctivos de la infraestructura tecnologica de la E.S.E</t>
  </si>
  <si>
    <t>Continuar con la ejución del cronograma de mantenimiento</t>
  </si>
  <si>
    <t>Diseño de interfaz al 100%</t>
  </si>
  <si>
    <t xml:space="preserve">Diseño de interfaz para la integracion del sistema de informaciòn asistencial y administrativo, con el fin de contribuir a la eficiencia en los procesos </t>
  </si>
  <si>
    <t>numero de requerimientos del diseño de la interfaz desarrollados/numero de requerimientos establecidos</t>
  </si>
  <si>
    <t>Acta de reunión con el programador</t>
  </si>
  <si>
    <t>La entregará la interfaz al finalizar la vigencia.</t>
  </si>
  <si>
    <t>Realizar seguimiento a la actividad para que se ejecute de acuerdo a lo establecido.</t>
  </si>
  <si>
    <t>Avance en el levantamiento de Requisitos y en los desarrollos</t>
  </si>
  <si>
    <t>Cargue al 100% de la informacion envida de las diferentes areas a la pagina web institucional</t>
  </si>
  <si>
    <t>Dar cumplimiento a la ley de Transparencia y Acceso a la Informacion Publica,  con el cargue en la pagina web de la Entidad, de  la información que se debe publicar en forma permanente y que es suministrada por las diferentes areas responsables para efectos de actualización.</t>
  </si>
  <si>
    <t xml:space="preserve">Número de archivos cargados a la pagina web/ Numero de archivos enviados por las diferentes areas </t>
  </si>
  <si>
    <t>Ley de transparencia y acceso a la informacion publica</t>
  </si>
  <si>
    <t>Cargue de archivo a la pagina web, subministradas por las diferentes area, dando cumplimiento a la ley de transparencia</t>
  </si>
  <si>
    <t>Continuar con el cumplimimiento de la ley de transparencia</t>
  </si>
  <si>
    <t>100% de las herramientas implementadas</t>
  </si>
  <si>
    <t>Implementar herramientas tecnologicas en el sistema de gestion documental de la entidad enfocado en las nuevas tecnologias que permita disminuir el uso de papel</t>
  </si>
  <si>
    <t>Implementacion de la estrategia Cero papel</t>
  </si>
  <si>
    <t>% de implementacion de herramientas tecnologicas en el sistema de gestion docuemntal</t>
  </si>
  <si>
    <t>Politica de gobieno ennlinea</t>
  </si>
  <si>
    <t>Se continan con la implementacion de las herramientas tecnologicas, con el fin de disminuir el  uso racional delm papel</t>
  </si>
  <si>
    <t>Continuar con la implementación de nuevas herramientas tecnologicas</t>
  </si>
  <si>
    <t>Se instalo el  software Spark para comunicación interna en parte de la empresa, se esta adquiriendo impresoras que permiten impresión a doble cara</t>
  </si>
  <si>
    <t>Instalar el software Spark en toda la institución y promocionar su uso.</t>
  </si>
  <si>
    <t>80% de ejecucion del PINAR</t>
  </si>
  <si>
    <t>Porcentaje de ejecucion del PINAR</t>
  </si>
  <si>
    <t>COMITÉ DE ARCHIVOS</t>
  </si>
  <si>
    <t>Decreto 612 de 2018, ley de transparencia y acceso a la información publica</t>
  </si>
  <si>
    <t>Se elaboro diagnostico interno de la empresa en materia en gestion documental, con el fin de estructurar el plan institucional de archivo</t>
  </si>
  <si>
    <t>Estructuracion del plan institucional de archivo</t>
  </si>
  <si>
    <t>Elaboracion al 100% del PETI</t>
  </si>
  <si>
    <t>Elaboracion de Plan Estrategico de Tecnologias de la Información PETI de la ESE.</t>
  </si>
  <si>
    <t>(Evaluación de los avances / Resultado esperado en la implementación de la nueva plataforma tecnológica)</t>
  </si>
  <si>
    <t>Decreto 612 de 2018, politica de gobierno en linea</t>
  </si>
  <si>
    <t>Se encuentra en la ultima fase de dasarrollo con el fin de ser aprobado por la alta gerencia</t>
  </si>
  <si>
    <t>Continuar con el desarrollo del PETI</t>
  </si>
  <si>
    <t>Se cambia de metodología y se adopta la G.ES.06 Guía para la Construcción del PETI – Planeación de la Tecnología para la Transformación Digital de 
julio de 2019 de MINTC. Además se pasa transcribe lo avanzado a l nuevo instrumento</t>
  </si>
  <si>
    <t>Realizar seguimiento al cronograma y avance de la sección de acuerdo la intrumento de MINTIC</t>
  </si>
  <si>
    <t xml:space="preserve">                                                                                                                             EVALUACION POA PROMOCION Y PREVENCION I Y II TRIMESTRE DE 2019.</t>
  </si>
  <si>
    <t>PROCESO: Promocion-Prevencion y Salud Publica</t>
  </si>
  <si>
    <t>OBJETIVO:Brindar atencion integral en la fase promocion y prevencion que permitan mejorar y mantener la salud integral de las familias e individuo, promoviendo estilos de vida saludables a traves del desarrollo de programas y actividades de mantenimiento de la salud, diagnostico oportuno e identificacion de posibles alteraciones en el estado de salud, de acuerdo a los ciclos vitales y/o estado patologico, fomentando el autocuidado y mejorando la calidad de vida.</t>
  </si>
  <si>
    <t xml:space="preserve">Parametrizacion de las historias clinicas de los niño de 0 a 2 meses a 5 años, las historias de deteccion temprana del crecimiento y desarrollo del menor de 10 años, Atencion integrada para la madre y recien nacido. </t>
  </si>
  <si>
    <t>Implementacion de la estrategia AIEPI en 5 centros de salud de la zona urbana</t>
  </si>
  <si>
    <t>PACIENTE</t>
  </si>
  <si>
    <t>Implementar la estrategia AIEPI en el 100% de los centros de salud programados</t>
  </si>
  <si>
    <t>COORDINACION PYP</t>
  </si>
  <si>
    <t>Historias clínicas de AIEPI  clintos</t>
  </si>
  <si>
    <t>Historias clinicas se encuentra parametrizadas y se estan utilizando con los pacientes que se encuentra en la poblacion objeto en zona urbana actividad finalizada en el año 2017 , Aactualmente no han reportado inconvenientes, los cuales se han solucionado en el area de sistema encargado del software</t>
  </si>
  <si>
    <t xml:space="preserve">continuar con el seguimiento  a  cualquier inconveniente presentado en la inplementaciòn del manejo de esta historia clinica  y atencion de los usuarios. </t>
  </si>
  <si>
    <t>Acogerse a la resolución 2003 de 2014 para la adquisición de insumos y equipos biomédicos.</t>
  </si>
  <si>
    <t xml:space="preserve">Formato de entrega almacen de papeleria </t>
  </si>
  <si>
    <t xml:space="preserve">Se realizo adquision en el año 2017 de los insumos necesarios por lo que se finalizo esta actividad. </t>
  </si>
  <si>
    <t xml:space="preserve">continuar con el seguimiento a cualquier inconveniente presentado y garantizar los insumos necesarios descritos en la estrategia. </t>
  </si>
  <si>
    <t>Educar a madres y cuidadores en los patrones de crecimiento y desarrollo.</t>
  </si>
  <si>
    <t>Tarjeta de la madre e historia clinica</t>
  </si>
  <si>
    <t xml:space="preserve">Se realiza educacion permanente a las madres y cuidadores en los controles  de creimiento y desarrollo. </t>
  </si>
  <si>
    <t>Continuar exigiendo en los controles de cyd la educacion permanente a las madres y cuidadores</t>
  </si>
  <si>
    <t>Capacitar al personal médico y enfermeras que atiende población materno infantil en la estrategia AIEPI.</t>
  </si>
  <si>
    <t xml:space="preserve">Listado de asistencia  a capacitacion </t>
  </si>
  <si>
    <t>Durante el año 2017 se incluyo en las convocatorios para cursos de AIEPI todo el personal medico y de enfermeras faltantes que atienden población materno infantil en la estrategia AIEPI</t>
  </si>
  <si>
    <t xml:space="preserve">En el año 2018 no se presentaron solicitudes para incluir  al personal en capacitaciones lideradas por la Secretria de salud Municipal y departamental.  A pesar que actualmente todos lo que atienden a esta poblacion estan capacitados, pero se sugirio incluir personal nuevo para tener adicionales en casos de cambios de programas de los medicos de zona urbana y este se tendra en cuenta en el año 2019. En relacion a zona rural se ha implementado solo en centros que anteriormente tenian la modalidad de zona rural: garzones, km12 y sabanal En los demas centros se definio que es  inviable debido a la particularidad del proceso (atencion de medicos rurales) quienes al finalizar el proceso de servicio obligatorio son reemmplazados por otros; esto dificultad que se garantice un medico capacitado en esos centros.  </t>
  </si>
  <si>
    <t>Fortalecimiento de la red de apoyo comunitario en la zona urbana y rural.</t>
  </si>
  <si>
    <t xml:space="preserve">Entrega de insumos </t>
  </si>
  <si>
    <t>Se mantenido la entrega de insumos para la red de apoyo durante la vigencia, actualemnte se esta entregando los insumos a los  agentes de la red de apoyo</t>
  </si>
  <si>
    <t xml:space="preserve">Continuar garantizando el fortalecimiento de la red de apoyo en la vigencia establecida. </t>
  </si>
  <si>
    <t>Capacitar al personal médico y enfermeras que atiende población materno infantil en la estrategia AIEPI enmarcado en el Plan de Capacitación de la ESE y el Plan de Induccion y Reinduccion de la vigencia 2019.</t>
  </si>
  <si>
    <t>Capacitación al personal que atiende poblacion maternoinfantil  en la ESE VIDASINU sobre la resolucion 2465 de 2016.</t>
  </si>
  <si>
    <t>Numero de personas capacitadas en la resolucion 2465 de 2016/ Total de personas que atiende  la poblacion materno infantil en la ESE *100</t>
  </si>
  <si>
    <t>Listado de personal capacitado</t>
  </si>
  <si>
    <t>Se continua incluyendo en los procesos de induccion y capcitacion al personal que atiende poblacion maternoinfantil que ingresa a la E.S.E. VIDASINU sobre la resolucion 2465 de 2016</t>
  </si>
  <si>
    <t>Realizar seguimiento que  no  todo el personalque es asignada a la atencion de poblacion maternoinfantil  sea capacitado al ingreso en la resolucion 2465 de 2016</t>
  </si>
  <si>
    <t xml:space="preserve">Actualizar los planes de capacitación, inducción, información y educación para fortalecer los conocimientos y hablidades del personal de salud.  </t>
  </si>
  <si>
    <t>Gestionar la acreditacion de 2 Hospitales de la ESE VIDASINU como Institucion amiga de la Mujer y la Infancia (IAMI), y la sostenibilidad del Acreditado (El amparo) con el fin de garantizar la atencion integral a la poblacion Materno Infantil</t>
  </si>
  <si>
    <t>No. De criterios globales cumplidos entre 80% y 100% contenidos en el formulario de autoapreciacion /10) *100</t>
  </si>
  <si>
    <t xml:space="preserve">Información actualizada; se actualizo con los nuevos lineamientos de IAMII 2017 pendiente el envio a calidad para la codificacion.  </t>
  </si>
  <si>
    <t xml:space="preserve">Los documentos fueron revisados y estan siendo codificados para el manejo de este de acuerdo a la necesidad. </t>
  </si>
  <si>
    <t xml:space="preserve">Se realizo revision de los nuevos lineamientos de IAMII 2017, por lo que se esta realizando ajuste de los documentos. </t>
  </si>
  <si>
    <t>Capacitación de  personal que atiende población materno infantil en la estrategia IAMI.</t>
  </si>
  <si>
    <t>Actividad finalizada en el año 2017,</t>
  </si>
  <si>
    <t xml:space="preserve">Actividad finalizada en el año 2017. </t>
  </si>
  <si>
    <t xml:space="preserve">Sin embargo este año se solicito capcitar al personal de auxiliar de enfermeria que ingreso nuevo, actualmente se realiza induccion al personal que ingreso, se programo con la unicordoba para el nuevo personal  pertenciente al comité de IAMI al igual que al personal nuevo que ha ingresado. </t>
  </si>
  <si>
    <t>Realizar  autoapreciación de acuerdo a lineamientos vigentes.</t>
  </si>
  <si>
    <t>Acividad enviada por las jefes de atencion materna a la lider maternoinfantil</t>
  </si>
  <si>
    <t>Se lleva seguimiento a la entrega de autoapreciación en todo los centros de atención maternoinfantil</t>
  </si>
  <si>
    <t xml:space="preserve">Continuar con el seguimiento de la entrega de la autoapreciacion. </t>
  </si>
  <si>
    <t>Mantener habilitados los consultorios rosados de la ESE VIDASINU en condiciones tecnicas exigidas por la normatividad vigente</t>
  </si>
  <si>
    <t>Consultorio Rosado (Estrategia de atencion para la prevencion de cancer de seno). Detectar tempranamente enfermedades de la mama en la población femenina mayor de 20 años e identificar los factores de riesgo y factores protectores</t>
  </si>
  <si>
    <t># de consultorios rosados habilitados y puestos en funcionamiento / 2</t>
  </si>
  <si>
    <t>Utilización de protocolo de detección temprana de cáncer de mama, prescripción de mamografías a mujeres en edad de 50 a 69 años, examen clínico de mama a partir de los 40 años</t>
  </si>
  <si>
    <t>Consultorios esta actualmente en funcionamiento en el Hospital de la Gloria y en centro de salud de sucre.</t>
  </si>
  <si>
    <t xml:space="preserve">Se realiza seguimiento a usuarias atendidas en el consultorio rosado, por medio de llamadas y asignación de citas con el fin de aumentar la demanda a los consultorios. </t>
  </si>
  <si>
    <t>100% de los protocolos institucionales de proteccion especifica deteccion temprana y salud publica</t>
  </si>
  <si>
    <t>Actualización de los protocolos institucionales de proteccion especifica deteccion temprana y salud publica de acuerdo al nuevo protocolo de control documental.</t>
  </si>
  <si>
    <t>Actualizacion de la totalidad de protocolos institucionales de protección especifica, detección temprana y salud publica.</t>
  </si>
  <si>
    <t>(Numero de protocolos actualizados institucionales de proteccion especifica deteccion temprana y salud publica/Total de protocolos institucional programados para actualizar y socializar)*100</t>
  </si>
  <si>
    <t>Protocolos actualizados</t>
  </si>
  <si>
    <t xml:space="preserve">El 100% de los protocolos institucionales de proteccion especifica deteccion temprana y salud publica estan actualizados se encuentra en calidad para codficacion, estos fueron incluidos en la inducciones y reinuducciones programadas. </t>
  </si>
  <si>
    <t xml:space="preserve">Estar atentos a la necesidad de actualizacion si se requiere de acuerdo alas modificaciones que se generen a nivel nacional o institucional. </t>
  </si>
  <si>
    <t xml:space="preserve">Distribuir en todos los centros de salud y hospitales los protocolos institucionales de proteccion especifica deteccion temprana y salud publica actualizados. </t>
  </si>
  <si>
    <t xml:space="preserve">Acta de entrega de los protocolos y envios de est epor correo </t>
  </si>
  <si>
    <t>Existe una carpeta compartida de calidad donde se encuentra los protocolos actualizados.</t>
  </si>
  <si>
    <t>Distribuir nuevamente si se realiza alguna actualizacion</t>
  </si>
  <si>
    <t>Socializacion de los protocolos institucionales de proteccion especifica deteccion temprana y salud publica a todo al personal de la ESE VIDA SINU.</t>
  </si>
  <si>
    <t xml:space="preserve">Listado de asistencia actualizacion de protocolos. </t>
  </si>
  <si>
    <t>Se incluyo en los planes de induccion y reinduccion los nuevos protocolos institucionales</t>
  </si>
  <si>
    <t>Realizar seguimiento a la aplicación de los protocolos.Y definir la implementacion de la resolucion 3280 de 2018 de acuerdo a la contratacion durante el segundo trimestre</t>
  </si>
  <si>
    <t>100% del personal capacitado competencias laborales PAI Y en toma de muestra de citologia</t>
  </si>
  <si>
    <t>Concertacion con el programa PAI del Municipio y del  departamento</t>
  </si>
  <si>
    <t>Certificar a todo el personal que labora en los servicios de vacunación y citologia de la ESE VIDASINU, en las respectivas competencias con el fin de brindar servicios con calidad</t>
  </si>
  <si>
    <t>(Numero de personal capacitado en competencias laborales PAI y de toma de muestras de citologia / Total del personal que se encuentra en el servicxio de PAI y de citologia) *100</t>
  </si>
  <si>
    <t>Correos enviados a las auxiliares solicitadas</t>
  </si>
  <si>
    <t>Pendiente la notificacion por parte del sena para inicio del proceso en el 3er trimestre año 2019.</t>
  </si>
  <si>
    <t>Se recibe correo por parte del sena en done decriben:  nos permitimos informarle que todos los procesos
quedaran para la vigencia 2019, debido a la sobre ejecución en las metas dirección general No
nos permite llevar a cabo mas proyectos en ninguna de las áreas claves que maneja nuestro
centro.
Con gusto estaremos dispuesto atenderlos el próximo año e incluirlos en el plan operativo 2019</t>
  </si>
  <si>
    <t>Se recibe correo por parte del SENA indicando la necesidad de diponibilidad del personal para dar inicio a este proceso (sensibilización del personal) a mas tardar el 28-06-19.
Pendiente agendar a disponibilidad del sena la prueba de conocimiento para el III trimestre de 2019.</t>
  </si>
  <si>
    <t>Notificar a las auxiliares y enfermeras en el proceso de certificacion de competencias</t>
  </si>
  <si>
    <t>Formato de los seleccionados</t>
  </si>
  <si>
    <t>Pendiente de la notificacion por parte del sena para seleccionar personal</t>
  </si>
  <si>
    <t>Tener el listado organizado del personal o candidatos del concurso, ir organizando la documentación requerida en el proceso y estar atentos a la apertura de la convocatoria por parte del sena y secretaria de salud departamental para el año 2019.</t>
  </si>
  <si>
    <t>En el proceso de certificación se registraron un total de 48 candidatos, los cuales cumplieron con todos los requisitos establecidos para aspirar a el proceso de competencias laborales en vacunación.
Todas fueron notificadas y sensibilizadas para garantizar los objetivos propuestos.</t>
  </si>
  <si>
    <t>Se cuenta con el listado organizado del personal o candidatos, la documentación requerida en el proceso y  a la espera de la fecha para la prueba de conocimiento.</t>
  </si>
  <si>
    <t>Cumplimiento de los requisitos de los seleccionados a la inscripcion</t>
  </si>
  <si>
    <t>Formato de inicio de inscripcion enviados al sena</t>
  </si>
  <si>
    <t xml:space="preserve">Pendiente la notificacion por parte del sena y realizar proceso de inscripcion </t>
  </si>
  <si>
    <t xml:space="preserve">Este proceso se realizo con éxito, se cuenta con 48 personas inscritas en el proceso de competencias laborales PAI </t>
  </si>
  <si>
    <t>Se cuenta con soportes del listado y personal que cumplio con los rerquisitos y fue inscrito en el proceso.</t>
  </si>
  <si>
    <t>Iniciar proceso de inscripcion y certificacion en el SENA  con la nueva norma</t>
  </si>
  <si>
    <t>Certificacion en competencias laborales PAI y en toma de citolgoia cervicouterina</t>
  </si>
  <si>
    <t>Pendiente la notificacion por parte del sena y realizar proceso de evaluacion</t>
  </si>
  <si>
    <t xml:space="preserve">Proceso de evaluación de los aspirantes. </t>
  </si>
  <si>
    <t xml:space="preserve">Certifiacion en competencias laborales PAI </t>
  </si>
  <si>
    <t>Se envia correo a la secretaria de salud es solicitando respuesta del inicio del proceso de competencias laborales, departamento indica que el proceso se iniciará para el año 2019 (Oficina de certificación en competencias laborales PAI), el departamento y el sena estaran al frente del proceso y de dar aviso a todas las IPS.</t>
  </si>
  <si>
    <t>Se inicia el proceso de competencias laborales, la sensibilización dada por el equipo evaluador Sena se efectuo el 27-06-19 en las instalaciones de la E.S.E. VIDASINÚ, a esta asistieron todas las personas inscritas.</t>
  </si>
  <si>
    <t>A la espera de asignaciòn de la prueba de conocimiento para el III trimestre de 2019.</t>
  </si>
  <si>
    <t xml:space="preserve">Actualizacion de 2 evaluadoras en la nueva norma por parte del SENA. </t>
  </si>
  <si>
    <t xml:space="preserve">Actualización en evaluación de competencias laborales PAI </t>
  </si>
  <si>
    <t>Por directriz del SENA se establece que los evaluadores no seran personas externas, ante lo cual no se efectuará la actualización de los evaluadores anteriormente certificados.</t>
  </si>
  <si>
    <t>Estar atentos a futuras convocatorias y cambios normativos en el proceso de evaluación de competencias laborales PAI.</t>
  </si>
  <si>
    <t>Estar atentos a futuras convocatorias (2020) y cambios normativos en el proceso de evaluación de competencias laborales PAI.</t>
  </si>
  <si>
    <t xml:space="preserve">Capacitacion y certificacion en toma de muestra citologica  a las auxiliares de los servicios de citologia con institucion educativa reconocida por el gobierno. </t>
  </si>
  <si>
    <t>Certificados en toma de muestra de  citologia</t>
  </si>
  <si>
    <t>En relaciòn a citologia todo el personal que esta en este servicio esta certificado, se tiene proyectado solicitar nuevamente otro curso a la UNICORDOBA o el SENA, que permita incluir personal nuevo que se podrian utilizar en algun momento en estos servicios y actualizacion a los que corresponda, pendiente definir viabilidad; adicional se proyecta realizar para el tercer trimestre del presente año la implementación de la resolución 3280 - Ruta de promoción y mantenimiento de la salud, en donde se modifica el proceso de atención en la toma de muestras de citologia cervico uternina.</t>
  </si>
  <si>
    <t>Implementación de nueva ruta de atención en la toma de muestras de citologia - Resolución 3280, ajuste y adpatción del protocolo institucional y socialización con el personal asistencial para el segundo trimestre 2019.  - Gestionar certificación del personal en un curso de toma de muestras de citologia.</t>
  </si>
  <si>
    <t>En relaciòn a citologia todo el personal que esta en este servicio esta certificado, se tiene proyectado solicitar nuevamente otro curso a la UNICORDOBA o el SENA, que permita incluir personal nuevo que se podrian utilizar en algun momento en estos servicios y actualizacion a los que corresponda, pendiente definir viabilidad; adicional se informa que desde 01-06-19 se viene realizando la implementación de la resolución 3280 - Ruta de promoción y mantenimiento de la salud, en donde se modifica el proceso de atención en la toma de muestras de citologia cervico uternina (esquema, edades, pruebas adicionales segun criterios establecidos).</t>
  </si>
  <si>
    <t>Implementación de nueva ruta de atención en la toma de muestras de citologia - Resolución 3280, en proceso de ajuste y adapatción del protocolo institucional y socialización con el personal asistencial para el segundo trimestre 2019. 
Pendiente Gestionar certificación de mas personal y nuevo curso de toma de muestras de citologia (convenio docencia servicio), III O IV trimestre 2019.</t>
  </si>
  <si>
    <t>Adquisicion de 2.000 preservativos de acuerdo a la normatividad para el suministro de los pacientes con sifilis gestacional</t>
  </si>
  <si>
    <t>Sifilis gestacional, adquisicion de preservativos masculinos para entrega a parejas de usuarias del programa de sifilis gestacional</t>
  </si>
  <si>
    <t>Dotacion recibida y entregada / Dotacion solicitada</t>
  </si>
  <si>
    <t>SUBDIRECCION ADMINISTRATIVA Y FINANCIERA</t>
  </si>
  <si>
    <t>Formato Kardex que demuestra la adquisición de preservativos para la posterior entrega a la poblacion atendida con un diagnostico de sifilis gestacional</t>
  </si>
  <si>
    <t xml:space="preserve">Continuar garantizando la entrega de preservativo masculino a las parejas y usuarias diagnósticadas como caso de sífilis gestacional en el año 2019. </t>
  </si>
  <si>
    <t xml:space="preserve">Entrega de 10 preservativos mensuales a las parejas gestantes con sifilis para prevenir las reinfecciones </t>
  </si>
  <si>
    <t>Formato de entrega de preservativos a la poblacion atendida con un diganostico de sifilis gestancional</t>
  </si>
  <si>
    <t>Se ha garantizado la entrega de preservativo masculino a las parejas de usuarias del programa de sifilis gestacional</t>
  </si>
  <si>
    <t xml:space="preserve">Continuar garantizando la entrega de preservativo a la poblacion objeto en el año 2019. </t>
  </si>
  <si>
    <t>100% de las sedes priorizadas con red de frio monitoreada</t>
  </si>
  <si>
    <t>Cotizacion de compra o arriendo del servicio de monitoreo</t>
  </si>
  <si>
    <t>Servicios de monitoreo de temperaturas en PAI con emision de alertas personalizadas para las diferentes sedes de la ESE VIDASINU</t>
  </si>
  <si>
    <t>Numero de neveras monitorizadas/Numero de neveras existente en PAI dela ESE VIDA SINU</t>
  </si>
  <si>
    <t>Cotización del servicio</t>
  </si>
  <si>
    <t>Cotización realizada en el año 2017 para zona urbana, pendiente definir los puntos de zona rural para solicitar cotizacion</t>
  </si>
  <si>
    <t xml:space="preserve">Realizar cotizacion con los puntos definidos para zona rural. Pendiente que sistema defina los puntos de internet funcionales en el año 2019 teniendo en cuenta el presupuesto. </t>
  </si>
  <si>
    <t>Cotización realizada en el año 2017 para zona urbana, pendiente definir la viabilidad de presupuesto para los puntos de zona rural.</t>
  </si>
  <si>
    <t>Envio de numero de neveras y puntos</t>
  </si>
  <si>
    <t>correo del numero de neveras a inplemnetar el monitoreo</t>
  </si>
  <si>
    <t xml:space="preserve">Se evaluó la viabilidad de monitoreo en zona rural  se identifica  inconvenientes de señal de internet en algunas sedes. </t>
  </si>
  <si>
    <t>Enviar numero de nevera y puntos inmediatamente se definan  los puntos de acuerdo a la viabilidad de los puntos en zona rural .</t>
  </si>
  <si>
    <t>Correo del numero de neveras a inplemnetar el monitoreo</t>
  </si>
  <si>
    <t xml:space="preserve">Enviar numero de nevera y puntos inmediatamente se definan  los puntos de acuerdo a la viabilidad de los puntos en zona rural.
En proceso de adecuación del sistema  (internet) para garantizar el cumplimiento de este proceso. </t>
  </si>
  <si>
    <t>Programacion de ambas partes para la programacion de instalacion de los equipos en neveras</t>
  </si>
  <si>
    <t>Centro de acopio y planeacion de red de frio del programa ampliado de inmunización PAI E.S.E VIDASINÙ</t>
  </si>
  <si>
    <t xml:space="preserve">Se realiza reunion con gerencia, y sistema para definir los puntos en zona rural,  en donde se analiza que existen inconveninientes con algunos puntos de internet de zona rural y mientras este inconveniente no es viable en algunas zonas debido a que el monitoreo funciona con señal movil. </t>
  </si>
  <si>
    <t xml:space="preserve">Pendiente a la definicion de de los puntos de zona rural. </t>
  </si>
  <si>
    <t xml:space="preserve">Pendiente a la definicion de los puntos de zona rural; En proceso de adecuación del sistema  (internet) para garantizar el cumplimiento de este proceso. </t>
  </si>
  <si>
    <t>Programacion de viaticos y desplazamientos del tecnico</t>
  </si>
  <si>
    <t>Solicitud de viaticos</t>
  </si>
  <si>
    <t xml:space="preserve">Pendiente la solicitud de los viaticos de acuerdo a los puntos solicitados para zona rural, de acuerdo a la definicion d ela viabilidad de este en zona rural </t>
  </si>
  <si>
    <t xml:space="preserve">Pendiente a la definicion del inicio de ejecución de este proceso en los puntos establecidos en  de zona rural. </t>
  </si>
  <si>
    <t>Elaboracion de contrato minimo por tres años</t>
  </si>
  <si>
    <t>Contrato</t>
  </si>
  <si>
    <t xml:space="preserve">pendiente elaboracion del contrato , de acuerdo a la definicion de la viabilidad de este en zona rural </t>
  </si>
  <si>
    <t>Tener un reporte de alarmas vias email, mensajes de texto ilimitados</t>
  </si>
  <si>
    <t>Reportes por correo</t>
  </si>
  <si>
    <t xml:space="preserve"> Las sedes de zona urbana estan funcionando hasta el momento adecuadamente, se realizo nuevamente capacitacion al personal en el manejo adecuado de alertas. </t>
  </si>
  <si>
    <t xml:space="preserve">Continuar con el seguimiento a la implementacion del monitoreo en zona urbana, y definir la viabilidad de algunas puntos en sedes de zona rural . </t>
  </si>
  <si>
    <t>Reporte diario de variables analogas</t>
  </si>
  <si>
    <t>Sofware de monitoreo</t>
  </si>
  <si>
    <t xml:space="preserve">Se evidencia el reporte en el sofware de monitoreo en zona urbana. </t>
  </si>
  <si>
    <t xml:space="preserve">Continuar con el seguimiento a la implementacion del monitoreo en zona urbana, y definir la viabilidad de algunas puntos en sedes de zona rural , se  envia correo a subdireccion administrativa para definir la viabilidad de los puntos de monitoreo en zona rural. </t>
  </si>
  <si>
    <t>Cartillas entregadas al 100% de los usuarios que ingresan por primera vez a los programas</t>
  </si>
  <si>
    <t>Diseño de las cartillas y tablas de evaluación de AIEPI y los diferentes programas</t>
  </si>
  <si>
    <t>Distribuir material educativo que permita a la comunidad asimiliar la educacion que se realiza en la educacion.</t>
  </si>
  <si>
    <t>Numero de cartillas de los diferentes programas distribuidas / Numero de usuarios de los diferentes programas atendidos que ingresen por primera vez durante el periodo</t>
  </si>
  <si>
    <t>Diseño de Cartillas</t>
  </si>
  <si>
    <t xml:space="preserve">Se realiza diseño  de las cartillas a distribuir en el año 2018 de los diferentes programas, - pendiente la organización de la información acorde a los cambios descritos en la implementación de la Resolución 3280, para la impresión de nueva dotación institucional. </t>
  </si>
  <si>
    <t xml:space="preserve">Enviar la propuesta de los diseños de acuerdo a la actualización a realizar con la implementación de la resolución 3280 de 2018, se realizara diseño de cartillas enfocadas en las nuevas normas  para su aprobacion y posterior distrubucion para el tercer y cuarto trimestre del año 2019. </t>
  </si>
  <si>
    <t xml:space="preserve">En proceso de diseño  de las cartillas de acuerdo a lo establecido en en la implementación de la Resolución 3280, para la impresión de nueva dotación institucional. </t>
  </si>
  <si>
    <t xml:space="preserve">Cotización y presupuesto de la produccion del material </t>
  </si>
  <si>
    <t>Correo enviado almacen  y distibucion de este</t>
  </si>
  <si>
    <t xml:space="preserve">Se realiza revision y distribucion  de las cartillas educativas de lactancia materna que se distribuyeron en la semana de la lactacia materna, queda pendiente distribuir las de los otros programas. </t>
  </si>
  <si>
    <t>Continuar el proceso de actualización de la documentación, para su impresión y posterior distribución en la atención de la población objeto.</t>
  </si>
  <si>
    <t>Diseño de Cartillas para enviar a calidad y subdireccion cientifica</t>
  </si>
  <si>
    <t>Pendiente diseño  de las cartillas de acuerdo a lo establecido en en la implementación de la Resolución 3280</t>
  </si>
  <si>
    <t>|1</t>
  </si>
  <si>
    <t xml:space="preserve">Estructurar e implementar el plan institucional de archivos PINAR de acuerdo al diagnostico interno de la empresa </t>
  </si>
  <si>
    <t>Implementacion de la estrategia cero papel</t>
  </si>
  <si>
    <t>PLAN DE COMPRAS</t>
  </si>
  <si>
    <t>Se ejecuta el plan de compra de acuerdo a las proyecciones realizada y de acuerdo al presupuesto aprobado, se comtempla una posible modificacion en el mes de julio 2019.</t>
  </si>
  <si>
    <t>Tratar de seguir el plan de compra de acuerdo a lo proyectado para el periodo y realizar las modificaciones oportumante acorde al presupuesto de la entidad</t>
  </si>
  <si>
    <t>Se viene adelantando  plan de capacitacion sobre procesos de gestion documental a fin implentarlo mediante un  software especifico para el tema el cual se se debe adquirir en el mes de agosto 2019.</t>
  </si>
  <si>
    <t>Definir un lider  que cordine la implementar del PINAR de acuerdo al diagnostico elaborado y a las capacitaciones recibidas.</t>
  </si>
  <si>
    <t>Formato de acta de consiliacion</t>
  </si>
  <si>
    <t>Se diseña en excel un Formato de Acta de Conciliación de Saldos de Cartera para registrar o consignar los valores o  resultados de la conciliación que preste mérito ejecutivo.</t>
  </si>
  <si>
    <t>Socializar el formato con las Áreas involucradas para la revisión y aprobación del mismo.
Una vez aprobado, registrar las conciliaciones de saldos de cartera en el formato, con el fín de que dichas conciliaciones presten mérito ejecutivo.</t>
  </si>
  <si>
    <t>Cartera depurada en un 7,27% a 31 de marzo de 2019</t>
  </si>
  <si>
    <t>Total Cartera a 31 Dic-2018
Depurada (I Trim-2019)
$3.929.014.329
----------------------
$1.621.250.684
Total Cartera a 31 Dic-2018 a Depurar 
(I Trim-2019)</t>
  </si>
  <si>
    <t>Solicitar acompañamiento de Supersalud en aquellos casos donde no exista acuerdo en la forma de liquidación de dichos contratos entre las partes.</t>
  </si>
  <si>
    <t>Cronograma de visitas a EPS</t>
  </si>
  <si>
    <t>Dar a conocer el cronograma de las conciliaciones y contar con el apoyo del Área Financiera.</t>
  </si>
  <si>
    <t>Comportamiento de Cartera</t>
  </si>
  <si>
    <t>Actividad establecida para el segundfo trimestre de la vigencia</t>
  </si>
  <si>
    <t>Estar atentos a la ejecucion de esta actividad para el segundo trimesre</t>
  </si>
  <si>
    <t>Mantener el cumplimiento en el reporte de información a las diferentes Entidades de Control y Vigilancia en atención a los cronogramas establecidos por cada uno de ellos.</t>
  </si>
  <si>
    <t>Información Financiera consolidada a través del Software Contable Espiral, Estados Financieros preparados a la respectiva fecha de corte.</t>
  </si>
  <si>
    <t>En este periíodo se presentó el Reporte del Boletín de Ddeudores Morosos del Estado con corte a Mayo 31 de 2019 y el Reporte Trimestral (abril a Junio del presente)  a la Contaduría General de la Nación, además se presentó el Reporte de Estados Financieros al Ministerior de Salud y Protección Social  a través de la Plataforma SIHO, correspondiente al período abril a junio del presente, se presentó la Declaración de Ingreso y Patrimonio  y la Información Exógena  correspondiente a la vigencia 2018, se presentaron los Estados Financieros a la Secretaría de Sallud Departamental con corte a Junio de 2019 y el Reporte de Información de Pasivos a la Superintendencia Nacional de Salud a esa misma fecha de corte.</t>
  </si>
  <si>
    <t>Continuar con el cumplimiento total de los reportes en virtud a cada una de las normas que emiten cada uno de los Organismos de Control en lo atinente a los cronogramas establecidos para cada uno de los reportes a enviar.</t>
  </si>
  <si>
    <t xml:space="preserve">                                                                                                                             EVALUACION POA CALIDAD Y MEJORA CONTINUA  II TRIMESTRE DE 2019.</t>
  </si>
  <si>
    <t>PROCESO: GESTION DE CALIDAD Y MEJORA CONTINUA</t>
  </si>
  <si>
    <t xml:space="preserve">OBJETIVO: Promover el mejoramiento continuo de la Empresa Social del Estado Vidasinu, a través del análisis de información, hallazgos y no conformidades, mediante el establecimiento de acciones de mejoras aplicable a los procesos, servicios, áreas y dependencias de la calidad para garantizar su eficiencia y efectividad </t>
  </si>
  <si>
    <t xml:space="preserve">Seguimiento mínimo al 90% de los procesos misionales y sus  procedimientos </t>
  </si>
  <si>
    <t># de auditorias realizadas / # de auditorias programadas</t>
  </si>
  <si>
    <t>AUDITORES DE CALIDAD</t>
  </si>
  <si>
    <t xml:space="preserve">Cronograma de auditorias realizadas, instrumentos aplicados, informes de visita </t>
  </si>
  <si>
    <t>Durante el trimestre se programan 37 auditorias internas, con un cumplimiento del 100%, estas auditorias incluyeron todos los procesos misionales de la institución en sedes de la zona rural y urbana.
Se aplican  acciones correctiva inmediatas y se suscribieron planes de mejora</t>
  </si>
  <si>
    <t>Hacer seguimiento de los planes de mejora suscritos.</t>
  </si>
  <si>
    <t>Cronograma de auditorias, Actas e informes de auditorias</t>
  </si>
  <si>
    <t>Durante el segundo trimestre de 2019 se programaron 42 auditorias internas a diferentes procesos misionales de las cuales se cumplieron 41, quedando pendiente la auditoria a la atencion medica en urgencias (Adherencia a guias) dichas auditorias abarcaron sedes urbanas y rurales</t>
  </si>
  <si>
    <t>Suscribir planes de mejora</t>
  </si>
  <si>
    <t>Minimo 90% visitas de acompañamiento al personal de los centros de salud  durante la prestación del servicio.</t>
  </si>
  <si>
    <t>Minimo 90% visitas de acompanamiento al personal de los centros de salud urbanos y rurales durante la prestación del servicio.</t>
  </si>
  <si>
    <t># de visitas realizadas durante el periodo/ # de visitas programadas durante el periodo</t>
  </si>
  <si>
    <t>COORDINADOR ASISTENCIAL</t>
  </si>
  <si>
    <t>Durante el trimestre se programaron 14 visitas a los hospitales y centros de salud urbanos y rurales, que fueron cumplidas en su totalidad, en estas visitas se aplica lista de chequeo por servicios y se ofrece acompañamiento al personal en la prestacion de los diferentes servicios, despejando dudas que puedan tener.</t>
  </si>
  <si>
    <t>Cronograma de auditorias, actas e  informes de auditorias</t>
  </si>
  <si>
    <t>Durante el trimestre se programaron 36 visitas a hospitales y centros de salud urbanos y rurales de la E.S.E las cuales fueron cumplidas en su totalidad, en dichas visitas se aplicaron listas de chequeo y se ofrecio acompañamiento al personal en la prestacion de los diferentes servicios, ayudando en la resolucion de dudas que pudieran tener en relacion con la atencion al paciente.</t>
  </si>
  <si>
    <t>Realizar seguimiento a los compromisos acordados con el personal de las sedes</t>
  </si>
  <si>
    <t>Desarrollar el 100% de las acciones y auditorias a cada uno de los componentes del SOGC de la ESE</t>
  </si>
  <si>
    <t xml:space="preserve">Desarrollar acciones que permitan realizar el diagnóstico, seguimiento e  implementación y / o sostenibilidad de cada uno de los componentes del Sistema Obligatorio de Garantía de la Calidad 
</t>
  </si>
  <si>
    <t>Implementar un sistema de gestión de calidad acorde con la normatividad vigente y con el direccionamiento estratégico de la ESE VIDASINU</t>
  </si>
  <si>
    <t>% de cumplimiento del programa anual de auditorias =( # de auditorias de calidad ejecutadas en el trimestre / # de auditorias de calidad programadas en el trimestre) *100</t>
  </si>
  <si>
    <t>Durante el trimestre se programan 37 auditorias internas, con un cumplimiento del 100%, estas auditorias se evalúan los componentes de habilitación y SIC sedes de la zona rural y urbana.
Se aplican  acciones correctiva inmediatas y se suscribieron planes de mejora.
En este trimestre se evaluó la  ejecución final de la vigencia anterior del componente PAMEC y se concertó el cronograma para la vigencia actual</t>
  </si>
  <si>
    <t>Realizar la autoevaluación del componente de acreditación</t>
  </si>
  <si>
    <t>Cronograma de auditorias realizadas,  informes de visita, actas de auditoria</t>
  </si>
  <si>
    <t>Durante el trimestre se programaron 54 auditorias internas, de las cuales se ejecutaron 51, en estas auditorias se evalúan los componentes de habilitación y SIC en las sedes de la zona rural y urbana.
En este trimestre se realizo la autoevaluacion del Sistema unico de acreditacion en el marco del desarrollo del  PAMEC, abarcando de esta forma los cuatro componentes del SOGC</t>
  </si>
  <si>
    <t>Suscribir planes de mejora y realizar los respectivos seguimientos</t>
  </si>
  <si>
    <t>Cumplir con el 100% de los requisitos mínimos de habilitación de los servicios prestados en las sedes de la ESE</t>
  </si>
  <si>
    <t xml:space="preserve">Mantener el total cumplimiento de los requisitos mínimos de habilitación de los servicios prestados por la E.S.E. </t>
  </si>
  <si>
    <t>% de cumplimiento de los estándares de habilitación</t>
  </si>
  <si>
    <t>Informes de auditoria</t>
  </si>
  <si>
    <t>Mediante las auditorias internas realizadas a los diferentes servicios en las sedes definidas por cronograma se pudo establecer que en términos generales de los 7 estándares del Sistema único de habilitación establecidos en la Resolución 2003 de 2014  se cumplen  con 4 estándares en forma optima</t>
  </si>
  <si>
    <t>Mediante las auditorias a las diferentes sedes de la ESE se establecio que en terminos generales se cumplen 5 de los 7 estándares aplicables que son: Talento humano, Dotación, Medicamentos dispositivos médicos e insumos, Historia Clínica y Registros e Interdependencia. Los estandares de infraestructura y procesos prioritarios presentan incumplimientos en algunas sedes que es necesario subsanar.</t>
  </si>
  <si>
    <t>Proyectos de remodelacion o reposicion de infraestructura en las sedes con problemas de infraestructura, seguimiento permanente a la implementacion de los procesos prioritarios de la ESE.</t>
  </si>
  <si>
    <t>Alcanzar un promedio mínimo de 2,6 de calificación de autoevaluación con enfoque en los estándares de acreditación  vigencia 2019.</t>
  </si>
  <si>
    <t>Alcanzar un promedio de calificación de autoevaluación como mínimo de 2.6 para el periodo 2016-2019 en concordancia con los estándares de la resolución 123 de 2012.</t>
  </si>
  <si>
    <t>Calificación general de la autoevaluación en acreditación</t>
  </si>
  <si>
    <t>Resultados de autoevaluación PAMEC</t>
  </si>
  <si>
    <t>Durante el trimestre no se realizo la autoevaluación PAMEC, acorde al cronograma definido esta actividad esta programada para el segundo trimestre.
En el primer trimestre se realizo el cierre de la vigencia anterior y se inicio la actualización de los instrumentos de autoevaluación por el cambio en la normatividad que rige el Sistema de acreditación</t>
  </si>
  <si>
    <t>Realizar autoevaluación PAMEC de acuerdo al cronograma</t>
  </si>
  <si>
    <t>Autoevaluacion PAMEC</t>
  </si>
  <si>
    <t>Durante el trimestre se realizo la autoevaluacion del PAMEC acorde al cronograma definido obteniendo unresultado de 2,62 en promedio.</t>
  </si>
  <si>
    <t>Dar continuidad al cronograma de implementacin PAMEC de la vigencia</t>
  </si>
  <si>
    <t>Cumplir con la ejecución de mínimo el 90% de las actividades priorizadas en el PAMEC vigencia 2019.</t>
  </si>
  <si>
    <t>Avanzar hacia la acreditación institucional mediante el cumplimiento de las actividades planteadas en la ruta crítica del PAMEC para la vigencia 2016-2019.</t>
  </si>
  <si>
    <t>% de cumplimiento de las acciones del PAMEC para la vigencia = (# de actividades del PAMEC ejecutadas en el trimestre / # de actividades del PAMEC programadas en el trimestre) *100</t>
  </si>
  <si>
    <t>AUDITORA LIDER PAMEC</t>
  </si>
  <si>
    <t>Seguimiento plan de acción PAMEC</t>
  </si>
  <si>
    <t>Durante el trimestre no se tenían actividades priorizadas por cuanto según cronograma de ejecución PAMEC esta priorización se realiza posterior a la autoevaluación</t>
  </si>
  <si>
    <t>Priorizar actividades para el plan de acción PAMEC acorde con el resultado de la autoevaluación</t>
  </si>
  <si>
    <t>Cronograma ruta critica, Evidencias PAMEC</t>
  </si>
  <si>
    <t>Durante el trimestre se tenian programadas 11 actividades en la ruta critica PAMEC y se desarrollaron 9 de ellas quedando pendiente la priorizacion que estaba programada para el mes de junio</t>
  </si>
  <si>
    <t>Cumplir con el 100% de las actividades de mejora, resultado de los planes de mejoramiento suscritos por parte de la entidad y de las auditorias internas a procesos asistenciales</t>
  </si>
  <si>
    <t>Realizar seguimiento al cumplimiento del 100% de los planes de mejora al final del periodo.</t>
  </si>
  <si>
    <t>% de cumplimiento de los planes de mejora resultado del programa de auditorias</t>
  </si>
  <si>
    <t xml:space="preserve">Planes de mejora auditorias internas </t>
  </si>
  <si>
    <t>Durante el trimestre se suscribieron 14 planes de mejoramiento producto de las auditorias internas, con 116 actividades de cumplimiento o mejoramiento de las cuales se encontraban con cumplimiento en el momento del seguimiento 103 actividades</t>
  </si>
  <si>
    <t>Realizar seguimiento a las acciones de mejora pendientes por cumplimiento</t>
  </si>
  <si>
    <t>Actas de auditoria internas</t>
  </si>
  <si>
    <t xml:space="preserve">Durante el trimestre se suscribieron 18 planes de mejora producto de las auditorias internas realizadas con un total de 247 actividades de cumplmiento o mejoramiento de las cuales se cumplieron 221 al cierre del trimestre </t>
  </si>
  <si>
    <t>Reporte oportuno del 100% de los reportes del Sistema de Información para la Calidad.</t>
  </si>
  <si>
    <t>Efectuar  seguimiento y análisis de los  indicadores mediante la supervisión periódica y reporte ante los entes de control que garantice el sistema de información para la calidad.</t>
  </si>
  <si>
    <t>% cumplimiento reporte de indicadores</t>
  </si>
  <si>
    <t>AUDITORA LIDER SIC</t>
  </si>
  <si>
    <t>Soportes de envío de indicadores</t>
  </si>
  <si>
    <t>Durante el primer trimestre se realizaron los reportes correspondientes ante los entes de control y EPS con las que actualmente se tiene contratación dentro de los plazos establecidos normativamente.</t>
  </si>
  <si>
    <t>Reportes Indicadores</t>
  </si>
  <si>
    <t>Durante el  trimestre se realizaron los reportes correspondientes ante las EPS con las que actualmente se tiene contratación dentro de los plazos acordados contractualmente, en este trimestre no se debian enviar reportes a entes de control por la periodicidad normativa.</t>
  </si>
  <si>
    <t>Mínimo el 90% del personal asistencial de la ESE capacitado en seguridad del paciente.</t>
  </si>
  <si>
    <t>Capacitar al personal asistencial en temas relacionados con la seguridad del paciente</t>
  </si>
  <si>
    <t>mejorar la seguridad de la atención prestada en los diferentes servicios mediante el control de los factores que contribuyen a la ocurrencia de fallas en el proceso de atención.</t>
  </si>
  <si>
    <t>(# de funcionarios asistenciales capacitados /# total de funcionarios asistenciales)*100%</t>
  </si>
  <si>
    <t>REFERENTE DE SEGURIDAD DEL PACIENTE</t>
  </si>
  <si>
    <t xml:space="preserve">Listados de asistencia a capacitaciones </t>
  </si>
  <si>
    <t>Durante el primer trimestre se capacito a un total de 167 funcionarios entre nuevos y viejos</t>
  </si>
  <si>
    <t>Continuar desarrollando el cronograma de capacitación en temas básicos de seguridad del paciente</t>
  </si>
  <si>
    <t>Durante el  trimestre se capacito a un total de 317 funcionarios entre nuevos y antiguos</t>
  </si>
  <si>
    <t>Cumplimiento del 100% de las rondas de seguridad semanales en la ESE.</t>
  </si>
  <si>
    <t xml:space="preserve">Implementar rondas de seguridad </t>
  </si>
  <si>
    <t>% de cumplimiento de rondas de seguridad</t>
  </si>
  <si>
    <t>Evidencias ronda de seguridad</t>
  </si>
  <si>
    <t xml:space="preserve">Se programaron un total de 30 rondas de seguridad del paciente en el servicio de urgencias que se realizaron en su totalidad </t>
  </si>
  <si>
    <t>Extender las rondas de seguridad del paciente a los servicios ambulatorios.</t>
  </si>
  <si>
    <t>Se programaron en este trimestre un total de 40 rondas de seguridad en los servicios de urgencias y consulta externa de las diferentes sedes, las cuales se realizaron en su totalidad</t>
  </si>
  <si>
    <t>Dar continuidad al cronograma de rondas de seguridad</t>
  </si>
  <si>
    <t>Ejecutar doce (12) reuniones de seguridad del Paciente.</t>
  </si>
  <si>
    <t>Mantener operativo el Comité de seguridad del paciente</t>
  </si>
  <si>
    <t>N° de Comités de seguridad del paciente cada año</t>
  </si>
  <si>
    <t>Actas de comité con sus respectivas asistencias</t>
  </si>
  <si>
    <t>Se cumplió con las fechas establecidas para la realización de los comités del primer trimestre</t>
  </si>
  <si>
    <t>Se cumplió con las fechas establecidas para la realización de los comités del segundo trimestre</t>
  </si>
  <si>
    <t>Análisis del 100% de las fallas de atención  priorizadas</t>
  </si>
  <si>
    <t>Analizar las fallas de la atención identificadas</t>
  </si>
  <si>
    <t>(# de fallas en la atención priorizadas analizadas /# Total de fallas en la atención priorizadas de las reportadas)*100%</t>
  </si>
  <si>
    <t>Formatos de reporte y análisis de fallas, plan de mejora</t>
  </si>
  <si>
    <t>Se priorizaron un total de cinco fallas en la atención de las presentadas en el trimestre, cada una de las cuales fue analizada y se generaron los respectivos planes de mejora.</t>
  </si>
  <si>
    <t>Informes de etapas y seguimiento avance del desarrollador del software Espiral y de la asesora de Costos</t>
  </si>
  <si>
    <t xml:space="preserve">Para que el proceso de costeo se debe definir la formar en el software de forma automática e integral para obtener los elementos de costo: Mano de Obra, Materiales y CIF Costos Indirectos de Fabricación. Existen unos costos que son las más tediosos, difíciles de calcular en la ESE y que son necesarios, que incurrir una entidad; entre estos están los costos por desperdicion de materiales, para este proceso. Para el Caso de la depreciación es más difícil para la ESE por cuanto no se llevaba individualizada y era necesaria para el proceso de implementación del Sistema de Costos. Con la Asesoría de la profesional en costo se logro identificar y comenzar a trabajar en dos aspectos necesarios del costo: el tratamiento de activos fijos para la depreciación y los inventarios para la determinación del costo de materiales. 
Se realizo en este trimestre una prueba piloto con el Centro de Salud la Candelaria, donde fue necesario levantar los inventarios de activos fijos, se realizó en base al “MANUAL DE PROCEDIMEINTO PARA ORGANIZAR, ACTUALIZAR, DEPURAR Y BAJA DE BIENES MUEBLES E INMUEBLES DE LOS INVENTARIOS DE LA E.S.E. VIDASINÚ” (el cual presentamos como avance de la gestión), cuyo objeto Levantar, etiquetar, controlar, preservar y actualizado el inventario de todos los Bienes Patrimoniales de y al servicio de cada una de las Dependencias.
	Proporcionar información eficiente y oportuna a todas las autoridades y dependencias con respecto a los bienes de Activo Fijo que les correspondan. 
	Verificar el funcionamiento y calidad de los activos fijos; 
	Confirmar la utilización adecuada y custodia de los activos de propiedad E.S.E. VIDASINU
En la Actualidad se han agotado las fases de Levantamiento: Consiste en la localización y toma de datos del bien, asignándole a cada uno un número fijo e intransferible para su control. Los datos se tomarán en fichas de captación elaboradas de acuerdo con el software contable. Conciliación: Consiste en comparar los datos registrados contra los bienes existentes. Revisión: Consiste en corregir y completar la información captada en el levantamiento. Procesamiento de datos: Consiste en capturar en el Sistema de Inventarios la información recabada por el personal comisionado en las fichas de captación.  Hacer correcciones y obtener listados de los bienes de activo fijo concentrados en su memoria. Se encuentran pendiente las restantes.
Es necesario que se culmine las fases que permiten calcular depreciaciones, determinación de recurso humano y cartera para llegar a la implementación final del sistema de costo. </t>
  </si>
  <si>
    <t xml:space="preserve">Seguir realizando seguimiento a los avances del proyecto, acompañamiento al grupo de apoyo de activos fijos y el responsable del software para constatar su realización.  </t>
  </si>
  <si>
    <t xml:space="preserve">El ingreso recaudado del trimestre ABR-JUN es de $20.303.165 (MD$) y compromisos por $18.753.028 (MD$), esto permitió en este periodo generar un Superávit de $1.550.137 (MD$), lo cual permite disminuir el DEFICIT ACUMULADO de mas de $2.000.000 a -$1.134.403. Se esta evidenciando un cumplimiento en el pago de los acuerdos de pago a través del Giro Directo y un recaudo de la cartera vencida de $4.919.430 (MD$), recursos que han ayudado a mejorar la gestión financiera del periodo y a apalancar déficit del trimestre anterior y el se sigue produciendo internamente por la contratación por parte de la ESE para ejecutar proyectos de Recursos de Destinación Especifica sin recibir los recursos, tan es el caso de los PIC y de la Ejecución del proyecto para la construcción de UPSS de Tres Piedras y del Hospital Betancí adicionado por $2.100.000 (MD$), de los cuales se recaudo el 50%, es decir $1.050.000 (MD$). En el trimestre de ABR-JUN se encuentran contratados por parte de la ESE por valor de $1.199.000, lo cual genera un Déficit en el segundo trimestre $149.000 (MD$), sin incluir los recursos de PIC, de los cuales hace falta conciliación por estar dispersos. </t>
  </si>
  <si>
    <t xml:space="preserve">Realizar seguimiento a los recursos de Destinación Especifica y solicitar gestión ante la ordenadora del gasto y las áreas responsables, realizar seguimiento a los acuerdos de pago y solicitar gestión ante las áreas responsable, solicitar a la subdirección financiera a cargo de la cual se encuentra la planeación del gasto el plan de compras y sus modificaciones para controlar la ejecución presupuestal, así mismo seguir informado a la gerencia y a al área financiera de las medidas de austeridad del gasto y la eficiencia presupuestal para la toma de decisiones de contratación.  </t>
  </si>
  <si>
    <t xml:space="preserve">En el año 2017 se adquirieron los insumos necesarios por lo que se finalizo esta actividad. </t>
  </si>
  <si>
    <t>En relación a la entrega de insumos de la red de apoyo comunitario, se establece que acorde a la necesidad se entrega dotación util en la atención dada por las madres comunitarias a a comunidad.</t>
  </si>
  <si>
    <t>Se lleva seguimiento a la entrega y se recibe autoapreciación de c los centros de atención maternoinfantil</t>
  </si>
  <si>
    <t xml:space="preserve">Estar atentos a la necesidad de actualizacion si se requiere de acuerdo a las modificaciones  que por normatividad que se generen a nivel nacional o institucional. </t>
  </si>
  <si>
    <t>Existe una carpeta compartida de calidad, la cual se ha descargado en todos los equipos de computo de los funcionarios del area asistencial y ambulatoria de la E.S.E., en esta se encuentran los protocolos institucionales actualizados.</t>
  </si>
  <si>
    <t xml:space="preserve">Pendiente realizar los ajustes respectivos y la distribución nuevamente. </t>
  </si>
  <si>
    <t xml:space="preserve">Listado de asistencia de inducciones y actualizacion de protocolos. </t>
  </si>
  <si>
    <t xml:space="preserve">En los planes de induccion y reinduccion se incluyo el manejo de acuerdo a lo establecido por la Resolución 3280, </t>
  </si>
  <si>
    <t>Realizar seguimiento a la aplicación de los protocolos y definir  el ajuste de acuerdo a la implementacion de la resolucion 3280 de 2018 y la contratacion concertada</t>
  </si>
  <si>
    <t>El proceso de certificación en competencias laborales PAI se inicio en el segundo trimestre del año 2019; a la fecha del 27 de junio se realizo la sensibilizaciòn e inducción a los aspirantes de este proceso.</t>
  </si>
  <si>
    <t>Adquisicion de 2.000 preservativos para el suministro de las pacientes con diagnóstico de sifilis gestacional</t>
  </si>
  <si>
    <t>Se ha garantizado la entrega de preservativo masculino a los contactos sexuales de usuarias con diagnóstico de sifilis gestacional</t>
  </si>
  <si>
    <t xml:space="preserve">A la espera del ajuste de protocolos según la resolución 3280 para definir la información que aparecera en </t>
  </si>
  <si>
    <t>Se logra cubrir el déficit generado al en el primer trimestre por valor de $ -2,684,540, así mismo se logra controlar a través del seguimiento de la eficiencia presupuestal los niveles de contratación. Con la realización y la socialización del informe mensualizado de eficiencia presupuestal se logró concientizar a la Gerencia y a la Subdirección Administrativa y Financiera de la situación financiera y de las medidas a seguir para lograr gestionar los recaudos, controlar el gasto para paulatinamente ir generando resultados que fueran minimizando el déficit. En la actualidad se logró gracias al seguimiento de la herramienta y de las gestión de las partes interesadas en el proceso cubrir el déficit y generar un superávit en el segundo trimestre de $1.550.137 (MD$) para un DEFICIT ACUMULADO de -$1.134.403 (MD$)</t>
  </si>
  <si>
    <t>Se procedió a la sociliación del formato en el área de Cuentas Médicas-Cartera, pero finalmente se llegó a la conclusión que éste no puede poner en funcionamiento, toda vez que las  EPS y/o ERP no aceptan un formato diferenr¿te al que ellas tienen establecidos, máxime, cuando las cnciliaciones se hacen siempre en la sede la las EPS y/O ERP.</t>
  </si>
  <si>
    <r>
      <t xml:space="preserve">Total Cartera a 31 Dic-2018
Depurada </t>
    </r>
    <r>
      <rPr>
        <b/>
        <sz val="10"/>
        <color indexed="8"/>
        <rFont val="GothamBook"/>
        <family val="3"/>
      </rPr>
      <t>(II Trim-2019)</t>
    </r>
    <r>
      <rPr>
        <sz val="10"/>
        <color indexed="8"/>
        <rFont val="GothamBook"/>
        <family val="3"/>
      </rPr>
      <t xml:space="preserve">
</t>
    </r>
    <r>
      <rPr>
        <b/>
        <sz val="10"/>
        <color indexed="8"/>
        <rFont val="GothamBook"/>
        <family val="3"/>
      </rPr>
      <t>$1.869.026.597</t>
    </r>
    <r>
      <rPr>
        <sz val="10"/>
        <color indexed="8"/>
        <rFont val="GothamBook"/>
        <family val="3"/>
      </rPr>
      <t xml:space="preserve">
----------------------
</t>
    </r>
    <r>
      <rPr>
        <b/>
        <sz val="10"/>
        <color indexed="8"/>
        <rFont val="GothamBook"/>
        <family val="3"/>
      </rPr>
      <t xml:space="preserve">$1.621.250.684
</t>
    </r>
    <r>
      <rPr>
        <sz val="10"/>
        <color indexed="8"/>
        <rFont val="GothamBook"/>
        <family val="3"/>
      </rPr>
      <t xml:space="preserve">Total Cartera a 31 Dic-2018 a Depurar </t>
    </r>
    <r>
      <rPr>
        <b/>
        <sz val="10"/>
        <color indexed="8"/>
        <rFont val="GothamBook"/>
        <family val="3"/>
      </rPr>
      <t xml:space="preserve">
(II Trim-2019)</t>
    </r>
  </si>
  <si>
    <t>Solicitar acompañamiento de Supersalud en aquellos casos donde no exista acuerdo en la forma de liquidación de dichos contratos entre las partes.
Liquidar por lo menos el 75% de los contratos hasta 31 Dic-2018, antes del 30 de Sep-2019.</t>
  </si>
  <si>
    <r>
      <t xml:space="preserve">Número de Conciliaciones Realizadas </t>
    </r>
    <r>
      <rPr>
        <b/>
        <sz val="10"/>
        <color indexed="8"/>
        <rFont val="GothamBook"/>
        <family val="3"/>
      </rPr>
      <t>(II Trim-2019)
7
-------
44</t>
    </r>
    <r>
      <rPr>
        <sz val="10"/>
        <color indexed="8"/>
        <rFont val="GothamBook"/>
        <family val="3"/>
      </rPr>
      <t xml:space="preserve">
Número de Conciliaciones Realizadas (</t>
    </r>
    <r>
      <rPr>
        <b/>
        <sz val="10"/>
        <color indexed="8"/>
        <rFont val="GothamBook"/>
        <family val="3"/>
      </rPr>
      <t>II Trim-2019</t>
    </r>
    <r>
      <rPr>
        <sz val="10"/>
        <color indexed="8"/>
        <rFont val="GothamBook"/>
        <family val="3"/>
      </rPr>
      <t>)</t>
    </r>
  </si>
  <si>
    <t>No se ha elaborado indicadores, se encuentran en etapa de implementación, toda vez que se ha iniciado el levantamiento de procesos , procedimiento y actividades.</t>
  </si>
  <si>
    <t xml:space="preserve">Una vez se definan los procedimientos de los procesos de glosas y cartera, se elaborarán los indicadores.  
</t>
  </si>
  <si>
    <t>Mediante Comité de sosteniilidad Contable se ha realizado estudios para la actualizacion de politicas contables a fin de definir los procedimientos contables.</t>
  </si>
  <si>
    <t>Actualizacion general de las politicas contable para obtener un los Procedimientos articulados</t>
  </si>
  <si>
    <t>Se esta dando aplicabilidad de la directiva 09 de 2018 de Presidencia de la Republica, se realiza informe que permite analices de las directrices de dicha norma.</t>
  </si>
  <si>
    <t>Hacer hacer seguimiento mas especifico en plan de adquisiciones y en la contracion realizada para medir proporcionalmente la ejecucion de dichas comperas</t>
  </si>
  <si>
    <t xml:space="preserve">Se incorporó el pensamiento basado en riesgos a todos los procesos que hacen parte de los Macroprocesos de Apoyo  de la E.S.E. Vidasinú, entre los que se encuentran: Gestión del Talento Humano, Gestión documental y comunicaciones, Gestión ambiental,  SIAU y Gestión de TIC, Control Interno, Planeación, dando uso a la metodología y herramienta establecida por el Líder de Planeación.
</t>
  </si>
  <si>
    <t>PROMEDIO TRIMESTRE III</t>
  </si>
  <si>
    <t>III TRIMESTRE</t>
  </si>
  <si>
    <t>IIITRIMESTRE</t>
  </si>
  <si>
    <t>Estructurar el procedimiento para facilitar la aplicación de la directrices impartida a nivel de gobierno sobre auteridad del gasto</t>
  </si>
  <si>
    <r>
      <t xml:space="preserve">Teniendo en cuenta el Presupuesto asignado para compra de medicamento y dispositivos medicos, en el primer trimestre se contrato con la Cooperativa Coodescor un </t>
    </r>
    <r>
      <rPr>
        <b/>
        <sz val="10"/>
        <color indexed="8"/>
        <rFont val="Gotham"/>
        <family val="3"/>
      </rPr>
      <t xml:space="preserve">42,42% </t>
    </r>
    <r>
      <rPr>
        <sz val="10"/>
        <color indexed="8"/>
        <rFont val="GothamBook"/>
        <family val="3"/>
      </rPr>
      <t>del total del presupuesto ejecutado con corte a 30 de junio de 2019.</t>
    </r>
  </si>
  <si>
    <t>Redes sociales de la E.S.E VIDASINÙ</t>
  </si>
  <si>
    <t xml:space="preserve">Apoyar en las actividades para informar a la comunidad sobre conmemoraciòn de la semana mundial de la lactancia materna, 3ra y 4ta jornada nacional de vacunaciòn, inspeciòn de obra centro de salud Patio Bonito e inaguraciòn unidad movil.  </t>
  </si>
  <si>
    <t>Se creo contenido para la redes sociales para informar a los usuarios sobre los servicios, programas y actividades de la ESE VIDASINÙ. En total 108</t>
  </si>
  <si>
    <t>Se brindo apoyo en las activiades del Club Salubable , jorandas de vacunaciòn y jornadas de citologìa.</t>
  </si>
  <si>
    <t>Se genero contenido infomativo referente a las empresa     sobre jornadas de citologìa, rutas de vacunaciòn, ecografrìa, nutriciòn, psicologia y club saludable.</t>
  </si>
  <si>
    <t xml:space="preserve">Se elaboraron en total 15 videos. </t>
  </si>
  <si>
    <t>Un total de 15 videos nuevos  fueron publicados en las redes sociales y en los televisores de las salas de espera de los centros de salud y hospitales de la ESE</t>
  </si>
  <si>
    <t>Contador</t>
  </si>
  <si>
    <t>Se actualizó el Manual de Politicas Contables para la Propiedad, Planta y Equipo y se encuentra en revisión la Politica Contable de Inventario.</t>
  </si>
  <si>
    <t>A través Comité de Sostenibilidad Contable seguir revisando y actualizando los 17 manuales de Politicas Contables restantes de la E.S.E. VIDASINÚ .</t>
  </si>
  <si>
    <t>Información Financiera consolidada a través del Software Contable Espiral, para el análisis, preparación, emisión y envío de los Estados Financieros de la entidad.</t>
  </si>
  <si>
    <t>En este período se presentó el Reporte Trimestral (abril a Junio del 2019) a través del CHIP a la Contaduría General de la Nación, además se presentó el Reporte de Estados Financieros al Ministerior de Salud y Protección Social  a través de la Plataforma SIHO, correspondiente al período abril a junio del 2019, se presentaron los Estados Financieros a la Secretaría de Salud Departamental con corte a Junio de 2019 y el Reporte de Información de Pasivos a la Superintendencia Nacional de Salud a junio 30 del 2019.</t>
  </si>
  <si>
    <t xml:space="preserve">Seguir mejorando oportunamente los tiempos de flujo de información y  presentación de los reportes contables que se envian a cada uno de los Organismos de Control y Vigilancia. </t>
  </si>
  <si>
    <t>Equipo de calidad</t>
  </si>
  <si>
    <t>Informes y actas de auditorias internas realizadas</t>
  </si>
  <si>
    <t>En el trimestre se realizaron 13 auditorías internas a igual numero de sedes donde se evaluaron los estándares de dotación e infraestructura de los diferentes servicios ofertados</t>
  </si>
  <si>
    <t>Durante el tercer trimestre de 2019 se programaron 21 auditorias internas a diferentes procesos misionales de las cuales se cumplieron 20, quedando pendiente la auditoria a los programas de crecimiento y desarrollo e hipertensión arterial que presentaron cambios en los lineamientos nacionales que se encunetran en implementación; dichas auditorias abarcaron sedes urbanas y rurales. Adicional se realizó la auditoria de adherencia a guias del servicio de urgencias que habia quedado pendiente del periodo anterior</t>
  </si>
  <si>
    <t>Realizar auditoria con los nuevos lineamientos al antes nombrado programa de crecimiento y desarrollo (ahora RPM) y a hipertensión arterial (ahora RCV)</t>
  </si>
  <si>
    <t>Durante el trimestre se programaron 18 visitas a hospitales y centros de salud urbanos y rurales de la E.S.E las cuales fueron cumplidas en su totalidad, en dichas visitas se aplicaron listas de chequeo y se ofrecio acompañamiento al personal en la prestacion de los diferentes servicios, ayudando en la resolucion de dudas que pudieran tener en relacion con la atencion al paciente.</t>
  </si>
  <si>
    <t>Durante el trimestre se programaron 62 auditorias internas, de las cuales se ejecutaron 61, en estas auditorias se evalúan los componentes de habilitación y SIC en las sedes de la zona rural y urbana.
Se dio continuidad al trabajo en el del Sistema unico de acreditacion en el marco del desarrollo del  PAMEC, abarcando de esta forma los cuatro componentes del SOGC.
En este periodo se desarrollaron dos de las auditorias pendientes del trimestre anterior: lavanderia y  la auditoria de adherencia a guias del servicio de urgencias.</t>
  </si>
  <si>
    <t xml:space="preserve">En la autoevaluacion del PAMEC de la vigencia se obtuvo un resultado promedio de 2,62. </t>
  </si>
  <si>
    <t>Durante el trimestre se tenian programadas 9 actividades en la ruta critica PAMEC y se desarrollaron 7 de ellas quedando pendiente la evaluación y seguimiento de los planes de mejora y la auditoría interna de los procesos mejorados</t>
  </si>
  <si>
    <t xml:space="preserve">Durante el trimestre se suscribieron 13 planes de mejora producto de las auditorias internas realizadas con un total de 82 actividades de cumplmiento o mejoramiento de las cuales se cumplieron 68 al cierre del trimestre </t>
  </si>
  <si>
    <t>Durante el trimestre se realizaron los reportes correspondientes ante los entes de control (Resolucion 256/16 y Decreto 2193/04 y a las EPS con las que actualmente se tiene contratación dentro de los plazos establecidos normativamente.</t>
  </si>
  <si>
    <t>Durante el  trimestre se capacito a un total de 226 funcionarios asistenciales entre nuevos y antiguos</t>
  </si>
  <si>
    <t>Se programaron en este trimestre un total de 33 rondas de seguridad en los servicios de urgencias y consulta externa de las diferentes sedes, las cuales se realizaron en su totalidad</t>
  </si>
  <si>
    <t>Se cumplió con las fechas establecidas para la realización de los comités del tercer trimestre</t>
  </si>
  <si>
    <t>Se priorizaron un total de siete fallas en la atención de las presentadas en el trimestre, cada una de las cuales fue analizada y se generaron los respectivos planes de mejora.</t>
  </si>
  <si>
    <t>Ninguna</t>
  </si>
  <si>
    <t>Se realizaron 35 actividades de induccion a personal de nuevo ingreso.</t>
  </si>
  <si>
    <t>Analisis Clima Organizacional</t>
  </si>
  <si>
    <t>Analisis del informe del Analisis del clima organizacional recibido, se definen las intervenciones pertinentes  a que haya lugar.</t>
  </si>
  <si>
    <t>Imprimir documento y tomar firmas</t>
  </si>
  <si>
    <t>Se ejecutan 73 actividades e las programadas para el III Trimestre.</t>
  </si>
  <si>
    <t>Cronograma de actividades B.S.</t>
  </si>
  <si>
    <t>Se ejecuta 1 actividad  de la programada para el II ITrimestre.</t>
  </si>
  <si>
    <t>Se implementan 4 actividades de la caja de herramienta para socializar los diferente svalores y que los funcionarios los apropien.</t>
  </si>
  <si>
    <t>Certificados competencias laborales PAI</t>
  </si>
  <si>
    <t>El proceso de certificación en competencias laborales se finaliza el día 20 de Agosto de 2019, los aspirantes en su totalidad terminan el proceso y se considera con esta certificación con las habilidades para ejercer la aplicación de inmunobiologicos acorde a las directrices del programa PAI.</t>
  </si>
  <si>
    <t>Se reciben certificados por parte del SENA en donde se aprueba el ejercicio de este grupo de profesionales en el servicio de vacunación.
Pendiente solicitar nuevo proceso para el primer trimestre del año 2020 acorde a la rotación e ingreso de nuevos funcionarios a la E.S.E. VIDASINÚ.</t>
  </si>
  <si>
    <t>Correo con certificados escaneados para anexo a la hoja de vida decada funcionario.</t>
  </si>
  <si>
    <t>Se envia a la oficina de talento humano, calidad, y pyp el soporte de la culminación del proceso de competencias laborales PAI.</t>
  </si>
  <si>
    <t>Se cuenta con los certificados de aprobación del proceso de competencias laborales PAI como evidencia de culminación del mismo, según el listado de funcionarios participantes.</t>
  </si>
  <si>
    <t>Formato de inicio y finalización del proceso enviados por el SENA.</t>
  </si>
  <si>
    <t xml:space="preserve">Este proceso se realizo con éxito, se cuenta con 48 personas certificadas en el proceso de competencias laborales PAI </t>
  </si>
  <si>
    <t>Se cuenta con soportes del listado y personal que fue inscrito y cumplio con los rerquisitos en el proceso.</t>
  </si>
  <si>
    <t>Listado de personal que labora en el servicio de toma de muestra de citologia cervico uterina.</t>
  </si>
  <si>
    <t>Se organizo el listado de funcionarios pendientes por certificar en la toma de muestra de citologia cervico uterina para incluir en el proceso de certificación disponible para el año 2020.</t>
  </si>
  <si>
    <t>Tener el listado organizado del personal o candidatos para el desarrollo del curso de citologia cervico uterina, ir organizando la documentación requerida en el proceso y estar atentos a la apertura de la convocatoria por parte del sena, universidad de cordoba y/o secretaria de salud municipal o departamental para el año 2020.</t>
  </si>
  <si>
    <t xml:space="preserve">Listado de asistencia </t>
  </si>
  <si>
    <t xml:space="preserve">En relación a citologia todo el personal que esta ejerciendo funciones en la toma de muestra de citologia se encuentra certificado, ademas, fue convocado y recibio la sociaización de los lineamientos establecidos durante la implementación de la resolución 3280 de 2018 -  Ruta de promoción y mantenimiento de la salud, en donde se modifica el proceso de atención en la toma de muestras de citologia cervico uternina (esquema, edades, pruebas adicionales segun criterios establecidos).
</t>
  </si>
  <si>
    <t xml:space="preserve">Implementación de la ruta de atención en la toma de muestras de citologia - Resolución 3280 de 2018, se socializaron los lineamientos y se actualizo el protocolo institucional; pendiente realizar seguimiento y asistencias tecnicas al personal asistencial para el cuarto trimestre de 2019. 
Se proyecta solicitar nuevamente un curso a la UNICORDOBA, el SENA o la secretaria de salud, que permita incluir el personal que ingrese en el año 2020 o personal antiguo que podria ubicarse en este servicio. </t>
  </si>
  <si>
    <t>Cotización realizada en el año 2017 para zona urbana, pendiente al organizar la capacidad de la red de internet de las sedes de zona rural para solicitar la viabilidad de presupuesto para los puntos de zona rural.</t>
  </si>
  <si>
    <t xml:space="preserve">Pendiente que sistema defina los puntos de internet funcionales en el año 2020 teniendo en cuenta el presupuesto. </t>
  </si>
  <si>
    <t xml:space="preserve">Relación de neveras por sede </t>
  </si>
  <si>
    <t xml:space="preserve">Se cuenta con el listado de neveras por sede y puntos donde se podria ubicar a futuro el sistema de monitoreo inteligente, inmediatamente se defina viabilidad se considerarán estos puntos para su implementación.
En proceso de adecuación del sistema  (internet) para garantizar el cumplimiento de este proceso. </t>
  </si>
  <si>
    <t xml:space="preserve">A la fecha no se define viabilidad para la implementación de monitoreo inteligente en puntos de la zona rural,  teniendo en cuenta que existen inconveninientes con algunos puntos de internet de zona rural y mientras se presente este inconveniente no es posible realizarlo debido a que el monitoreo funciona con señal movil. </t>
  </si>
  <si>
    <t xml:space="preserve">En proceso de adecuación del sistema  (internet) para garantizar el cumplimiento de este proceso. </t>
  </si>
  <si>
    <t>Se solicitan a necesidad,dependiendo de la necesidad de revisión o ajustes que no se puedan ser manejados desde la central de Monitoreo inteligente.</t>
  </si>
  <si>
    <t>Se solicitan estos acorde a la necesidad de revisión o ajustes que no puedad ser manejados desde la central de Monitoreo inteligente.</t>
  </si>
  <si>
    <t>Se evidencia renovación de contrato de monitoreo inteigente en zona urbana.</t>
  </si>
  <si>
    <t>Continuar con la renovaci{on del contrato para el sostenimiento de los Servicios de monitoreo de temperaturas en PAI con emision de alertas personalizadas para las diferentes sedes de zona urbana de la E.S.E. VIDASINÚ</t>
  </si>
  <si>
    <t xml:space="preserve"> Las sedes de zona urbana estan funcionando adecuadamente.</t>
  </si>
  <si>
    <t xml:space="preserve">Continuar con el convenio establecido de reporte de alertas via telefonica y por correo electronico, a demas, el  seguimiento a la implementacion del monitoreo en zona urbana. </t>
  </si>
  <si>
    <t xml:space="preserve">A la fecha se reciben los reportes  en el sofware de monitoreo para la zona urbana. </t>
  </si>
  <si>
    <t xml:space="preserve">Continuar con el seguimiento a la implementacion del monitoreo en zona urbana. </t>
  </si>
  <si>
    <t>Protocolos institucionales</t>
  </si>
  <si>
    <t>Protocolos institucionales actualizados acorde a la normatividad vigente y enviados a la oficina de calidad dependencia de gestión documental  para su revisión, codificación y aprobación para programar su socialización al personal asistencial.</t>
  </si>
  <si>
    <t>Se espera respuesta de la revisión y aprobación de los protocolos institucionales por parte de la oficina de calidad para   definir la impresión del material educatico diseñado.</t>
  </si>
  <si>
    <t>Diseño de cartillas.</t>
  </si>
  <si>
    <t>Se evidencia diseño de cartillas y material de apoyo en el proceso de atención de las RIAS, a la espera de la aprobación del protocolo para su impresión y distribución.</t>
  </si>
  <si>
    <t>Continuar con la revisión y ajuste de la documentación institucional acorde a la normatividad vigente para la actualización y creación del material educatico.</t>
  </si>
  <si>
    <t xml:space="preserve">Perfil epidemiologico 2018, Evalaucion de Guías y protocolos de las 10 primeras causas de consulta en la ESE VIDA SINU. Cronograma o ciclos de evalaucion y retroalimentación  </t>
  </si>
  <si>
    <t>Durante el tercer trimestre se realizaron evaluaciones de seguimiento con el personal asistencial (medicos) de la  ESE VIDA SINU en las cuales se socializaron y evaluaron las guias de GPS: IVU, cefalea, Infeccion respiratoria.</t>
  </si>
  <si>
    <t xml:space="preserve">De acuerdo a lo establecido por la institución en lo que respecta el ajuste y actualización de los cambios de la documentación de procesos, caracterizaciones y procedimeintos misionales se entrega cronograma de estas acciones, se cuenta con un personal de apoyo para esta actividad </t>
  </si>
  <si>
    <t>Continuar con el cronograma de actualziacion y ajuste de documentacion misional institucional</t>
  </si>
  <si>
    <t>Teniendo en cuenta el cronograma 2019; En este periodo se logró realizar los mantenimientos de la infraestructura física de las sedes, de los equipos industriales de uso hospitalario, muebles para uso administrativo y asistencial. Estan pendientes algunos mantenimientos del sistema Hidráulico y tanques elevados.</t>
  </si>
  <si>
    <t>Detectar mantenimientos preventivos pendientes y ejecutarlos de maneara prioritaria</t>
  </si>
  <si>
    <t>Se realizo el   Plan de Tratamiento de Riesgos de Seguridad y Privacidad de la Información, y se envia para a planeación para que gestione la aprobación ante el Comité de Gesctión y Desempeño</t>
  </si>
  <si>
    <t>Monitorear la aprobación por el Comité de Gesctión y Desempeño, si se presenta ajustes realizarlos</t>
  </si>
  <si>
    <t>Se realizo el   Plan  de Seguridad y Privacidad de la Información, y se envia para a planeación para que gestione la aprobación ante el Comité de Gesctión y Desempeño</t>
  </si>
  <si>
    <t>Apoyar la implementación de software de Gestión documnetal adquirido por ESE</t>
  </si>
  <si>
    <t>Se realiza el plan de mejora y se envia para a planeación para que gestione la aprobación ante el Comité de Gesctión y Desempeño</t>
  </si>
  <si>
    <t>Se realizaron 26 actividades de las 29 que se tenían programadas para el 3er trimestre del año 2019</t>
  </si>
  <si>
    <t>Formato de conciliación de saldos de cartera y glosas firmado entre las partes.</t>
  </si>
  <si>
    <t>Teniendo en cuenta que la medida no fue efectiva porque las EAPB manejan sus propios formatos, se decidió como criterio exigir que dentro de sus formatos se cumplieran un mínimo de condiciones como los establecidos en el articulo 17 de la ley 1797 "reconocimiento del deudor de la cartera, siempre que haya fecha cierta de pago y/o el que título acredite algún derecho sobre recursos del Sistema General de Seguridad Social en Salud".</t>
  </si>
  <si>
    <r>
      <t xml:space="preserve">Total Cartera a 31 Dic-2018
Depurada </t>
    </r>
    <r>
      <rPr>
        <b/>
        <sz val="10"/>
        <color indexed="8"/>
        <rFont val="GothamBook"/>
        <family val="3"/>
      </rPr>
      <t>(III Trim-2019)</t>
    </r>
    <r>
      <rPr>
        <sz val="10"/>
        <color indexed="8"/>
        <rFont val="GothamBook"/>
        <family val="3"/>
      </rPr>
      <t xml:space="preserve">
</t>
    </r>
    <r>
      <rPr>
        <b/>
        <sz val="10"/>
        <color indexed="8"/>
        <rFont val="GothamBook"/>
        <family val="3"/>
      </rPr>
      <t>$6.211.677.985</t>
    </r>
    <r>
      <rPr>
        <sz val="10"/>
        <color indexed="8"/>
        <rFont val="GothamBook"/>
        <family val="3"/>
      </rPr>
      <t xml:space="preserve">
----------------------
</t>
    </r>
    <r>
      <rPr>
        <b/>
        <sz val="10"/>
        <color indexed="8"/>
        <rFont val="GothamBook"/>
        <family val="3"/>
      </rPr>
      <t xml:space="preserve">$1.621.250.684
</t>
    </r>
    <r>
      <rPr>
        <sz val="10"/>
        <color indexed="8"/>
        <rFont val="GothamBook"/>
        <family val="3"/>
      </rPr>
      <t xml:space="preserve">Total Cartera a 31 Dic-2018 a Depurar </t>
    </r>
    <r>
      <rPr>
        <b/>
        <sz val="10"/>
        <color indexed="8"/>
        <rFont val="GothamBook"/>
        <family val="3"/>
      </rPr>
      <t xml:space="preserve">
(III Trim-2019)</t>
    </r>
  </si>
  <si>
    <t>Continuar con el  proceso de acompañamiento de Supersalud, para la liquidación de contratos entre E.S.E. y  las EPS.</t>
  </si>
  <si>
    <t>Reforzar el equipo de trabajo, con el fín de cumplir con las metas establecidas de conciliación de cartera.</t>
  </si>
  <si>
    <t>La implementación del sistema de costo en la E.S.E. VIDASINÚ, conlleva una serie de etapas, que se detallan a continuación:
1.	Revisión y evaluación de los ítem o cuentas que nutren el sistema de costo
2.	Parametrización de códigos y cuentas del sistema de costo
3.	Elaboración del lenguaje de programación para el costeo de servicios
4.	Prueba piloto del sistema de costo El estado actual de esta etapa es el siguiente:
1.	En la revisión de los ítem o cuentas, se observo que algunos grupos de cuentas contables que nutren el sistema de costo no se encuentran parametrizadas, debido a que no  existen o no se  encuentran en funcionamiento algunos  modulo, tales como activos fijos, inventarios, cartera y talento humano, que nutren los elementos del costo y para esto se hizo necesario, entrar a diseñar o mejorar los existentes, con una programación de software necesaria para un manejo adecuado y pertinente en el sistema de costos; entonces se procedió a diseñar y parametrizar los siguientes módulos:
a.	Activos Fijos
b.	Inventario
c.	Nomina
d.	Cartera
El estado actual de los módulos que intervinieron es el siguientes:
•	ACTIVOS FIJOS, se diseño el siguiente cronograma de intervención y el estado actual se detalla a continuación y muestra el grado de avance en que se encuentra
Implementación del módulo de activos fijos
FASES O ETAPAS	
	ABR	MAY	JUN.	JUL.	AGO.	SEPT	OCT	NOV	DIC	PESO PONDERADO	AVANCE	GARDO AVANCE
FASE 1 Levantamiento, conciliación y revisión de activos fijos											40%	90%	36%
Preparación y programación													
Levantamiento													
Conciliación													
Revisión e informes													
FASE 2 Revisión y ajuste de política contable											10%	80%	8%
FASE 3 Procesamiento de datos											15%	10%	2%
FASE 4 Desarrollo del modulo de activo fijo en software contable											30%	60%	18%
FASE 5 Etiqueta y resguardo											5%	0%	0%
Emisión de resguardos y etiquetas													
Pegado de etiquetas													
Firma de resguardos													
											100%		64%
La fase 1, la cual consiste en el levantamiento, conciliación y revisión de los activos fijos, esta a cargo de ingeniera Delly Marrugo y agosto de 2019 lleva un avance del 90%
La fase 2, Revisión y ajuste de política contables, esta se encuentra a la espera de ser aprobada por el comité de Sostenibilidad Contable de la E.S.E. VIDAINÚ.
La fase 3, Procesamiento de datos, se realizó una prueba piloto con la sede la Candelaria y este arrojo algunos errores, que fueron subsanados y estamos a la espera de toda la información de activos fijos para la interfaz final.
La fase 4, desarrollo del modulo de Activos fijos en software contable, se encuentra a cargo del ingeniero Walter Montes, la cual solo se encuentra a la espera de la base de datos de activos fijos depurada y organizada para subirla al software y hacer los ajustes finales al modulo. Es necesario la entrega total de los activos fijos inventariados y sin ningún tipo de error, debido a que la interfaz con el modulo de contabilidad solo se puede realizar una sola vez, para hacer los ajustes por re-expresión contable.
Fase 5, etiqueta y resguardo, esta etapa estará a cargo de la ingeniera Delly Marrugo y se hace después que el modulo activo fijo este validado y arroje los informes para ser entregados al personal encargado de resguardar los activos fijos.
•	INVENTARIO, se reviso la política contable a la espera de discutir en el comité de sostenibilidad contable; se organizaron las cuentas a trabajar, los conceptos y usos que se le da a cada grupo de inventario; el ingeniero Walter Montes se encuentra ajustando y parametrizando en el software el modulo de Inventario; para esto se hace necesario nos suministre el inventario a una fecha determinada, la cual se sugiere ser a final de un mes para hacer pruebas piloto, para ajustar errores que se presenten y finalizar esta revisión
•	NOMINA, se encuentra en revisión de política contable
•	CARTERA, sin revisión.</t>
  </si>
  <si>
    <t xml:space="preserve">El ingreso recaudado del trimestre JUL-SEP es de $26.063.471 (MD$) y compromisos por $21.780.363 (MD$), esto permitió en este periodo generar un Superávit de $4.283.108 (MD$), lo cual permite cambiar el resultado acumulado obtenido en el trimestre anterior de DECIFIT -$1.134.403 a SUPERAVIT de $3,148,705. </t>
  </si>
  <si>
    <t xml:space="preserve">Controlar la expedición de Compromisos sin la existencias de flujo de tesorería, en el ultimo trimestre contratar solo lo de necesidad manifiesta para la prestación de servicios de salud, dado que hay que generar superávit debido a que se hace necesario generar un colchón para financiar las operaciones de enero, donde el giro llega tarde y ciertamente se deben celebrar la mayoría de contratos que se prolongan a lo largo de la vigencia de acuerdo a su duración.  </t>
  </si>
  <si>
    <t>Se cancelaron todas la totalidad de las cuentas por pagar ue se radicador en la oficina de tesoreria bajo previa revision y cumplimiento de requsitos contractuales, analizando a su vez en flujo de ingreso de recursos a las cuentas bancarias de la ESE y envio de informacion de cuntas pagadas a oficina de subdireccion administrativa en los meses que corresponden a 3 trimestre</t>
  </si>
  <si>
    <t xml:space="preserve">Durante el primer trimestre del año se realiza evaluación del perfil epidemiologico con el fin de identificar las primeras causas de morbilidad de consulta externa, hospitalziación y urgencias  y definir las guias que se socializaran durante el año 2019. </t>
  </si>
  <si>
    <t xml:space="preserve">Definir cronograma o ciclos de seguimiento y capacitación a Médicos. En la institución se tiene un facor diferencial: Médicos en periodo de prueba, médicos de planta y médicos de contrato. Se programa el ciclo o cronograma de cada grupo y se planetan evalauciones de Historias Clinicas, seguimiento de adeherencia, socialzaicion de resultados y planes de mejoramiento y  retroalimentación sobre las Guias GPC </t>
  </si>
  <si>
    <t>Durante el segundo trimestre se realizaron evalauciones de seguimiento con el personal asistencial (médicos) de la  ESE VIDA SINU en las cuales se evaluaron las guias de GPSde mayor frecuencia, se tomaron de manera aleatoria historias clinicas y se les hizo seguimiento, para posterior plan de mejoramiento. Además de lo anterior estos profesionales participaron en la actulziacion de las rutas integrales de salud (RIAS) como son: ruta cardiovascular, ruta ginecoobsterica y la ruta de mantenimiento</t>
  </si>
  <si>
    <t>Continuar con el plan de capacitacion programadas para el segundo ciclo del año.</t>
  </si>
  <si>
    <t xml:space="preserve">Documentar el Plan de Humanziación de la ESE VIDA SINU de acuerdo a la Pólitica Institucional de Humanización. Definir cronograma de actividades de Humanización: Visitas a Centros de Salud y Hospitales. y Evidenciar mediante registro de asistencia a carlas con los grupos asistenciales </t>
  </si>
  <si>
    <t xml:space="preserve">Se documentó el Plan de Humanización en salud institucional de acuerdo a la normatividad vigente, cambios institucionales, actualizacion del nuevo modelo de atención. Se estableció cronograma de visitas a centros de salud y hospitales </t>
  </si>
  <si>
    <t>Continuar con el plan de capacitacion programadas para los diferentes areas de la ESE vidasinu y para los usuarios de la empresa</t>
  </si>
  <si>
    <t>Visitas y charlas con los grupos asistenciales en cada uno de los centros y hospitales de la ESE VIDASINU de acuerdo al cronograma de actividades establecidas en el Plan de Humanzaición</t>
  </si>
  <si>
    <t>Durante el sgeundo  trimestre se realizo un numero de  30 charlas orientadas tanto al cliente interno y externo sobre diferenttes tematicas establceidas en el cronograma de capacitacion del Plan Institucional de Humanziación de acuerdo al personal capacitado</t>
  </si>
  <si>
    <t>Visitas y charlas con los grupos asistenciales en cada uno de los centros y hospitales de la ESE VIDASINU, de acuerdo al cronograma de actividades establecidas en el Plan de Humanzaición</t>
  </si>
  <si>
    <t>Durante el Tercer trimestre se realizo un numero de  23 charlas orientadas tanto al cliente interno y externo sobre diferenttes tematicas de acuerdo al personal capacitado</t>
  </si>
  <si>
    <t xml:space="preserve">Continuar con el plan de capacitacion programadas para los diferentes areas de la ESE vidasinu y para los usuarios de la empresa </t>
  </si>
  <si>
    <t xml:space="preserve"> Reforzar mediante capacitaciones los conocimientos de los líderes de procesos en lo concerniente a  gestión de riesgos, estas iniciarían a partir del mes de octubre  de 2019. Actualizar los proceos misionales y enviarlos a revisión y aprobación por el comité de calidad </t>
  </si>
  <si>
    <t>Se continua con las capacitaciones sobre procesos de gestion documental, se realiza parametrizacion de softwarea adquirido para puesta en marcha del sistema de gestion documental</t>
  </si>
  <si>
    <t>Se proyecto actualizacion   los procesos y procedimiento contables alineados con las politicas contables aprobadas por la entidad. Se encuentran en revicion para su posterior aprobacion.</t>
  </si>
  <si>
    <t>Se esta dando aplicabilidad de la directiva 09 de 2018 de Presidencia de la Republica, se realiza informe que permite analices de las directrices de dicha norma. Se soportan evidencia de dicho cumplimiento</t>
  </si>
  <si>
    <t>Teniendo en cuenta el Presupuesto asignado para compra de medicamento y dispositivos medicos, en el primer trimestre se contrato con la Cooperativa Coodescor un 45,55% del total del presupuesto ejecutado con corte a 30 de septiembre de 2019.</t>
  </si>
  <si>
    <t>IV TRIMESTRE</t>
  </si>
  <si>
    <t xml:space="preserve">Para la proxima vigencia continuar con el analisis de primeras causas del año inmediatamente anterior y planear las capacitaciones y actualizaciones del personal asistencial de acuerdo a esto. </t>
  </si>
  <si>
    <t xml:space="preserve">Para la proxima vigencia continuar con lo establecido en el plan de capacitacion programadas para los diferentes areas de la ESE vidasinu y para los usuarios de la empresa </t>
  </si>
  <si>
    <t xml:space="preserve">Apoyar en las actividades para informar a la comunidad sobre reconocimento en el marco del 5to congreso internacional de invovaciòn SS, caminta en conmemoraciòn del Dìa Mundial de Càncer de mama, 4ta Jornada Nacional de Vacunaciòn, remodelaciòn del Centro de salud San Anterito,  primera piedra Hospital de la comuna 6, Inaguraciòn centro de salud Patio Bonito y certificaciòn a los miembros del Club Saludable. </t>
  </si>
  <si>
    <t>Se creo contenido para la redes sociales para informar a los usuarios sobre los servicios, programas y actividades de la ESE VIDASINÙ. En total 128.</t>
  </si>
  <si>
    <t>Se hizo acompamiento durante las  actividades que realizaron y se publico en la redes sociales.</t>
  </si>
  <si>
    <t xml:space="preserve">Se brindo apoyo en las activiades del Club Salubable , jorandas de vacunaciòn y curso de gestantes. </t>
  </si>
  <si>
    <t>Se genero contenido infomativo referente a las empresa   sobre rutas de vacunaciòn,curso gestantes, jorrnada de vacunaciòn  y club saludable</t>
  </si>
  <si>
    <t xml:space="preserve">Se elaboraron en total 10 videos. </t>
  </si>
  <si>
    <t>Un total de 10 videos nuevos  fueron publicados en las redes sociales y en los televisores de las salas de espera de los centros de salud y hospitales de la ESE</t>
  </si>
  <si>
    <t>IVTRIMESTRE</t>
  </si>
  <si>
    <t>Detectar mantenimientos preventivos pendientes y programarlos para la vigencia 2020 de maneara prioritaria en el plan de mantenimiento</t>
  </si>
  <si>
    <t>se constato el seguimiento y control de las obligaciones de pago recibidas en la oficina de tesoreria, se realizó control diario de las cuentas en las distintas entidades bancarias, enviando control de los ingresos a la oficna de presupuesto para poder llevar control neto del efectivo y se envia informe mensualizado a subdireccion administrativa de cuentas pagadas por parte de la oficina de tesoreria</t>
  </si>
  <si>
    <t>Durante el cuarto trimestre de 2019 se programó una auditoria interna a  procesos misionales por cuanto ya se había completado el recorrido a las sedes de la E.S.E, esta fue realizada acorde a lo programado.</t>
  </si>
  <si>
    <t>Durante el cuarto trimestre de 2019 no se realizaron visitas de acompañamiento a las sedes por la oficina de calidad, pues en los periodos anteriores se cubrió al 100% de estas.</t>
  </si>
  <si>
    <t>Durante el trimestre se programaron 48 auditorias internas, ejecutadas en su totalidad en sedes de la zona rural y urbana.
Se dio continuidad al trabajo en el del Sistema único de acreditación en el marco del desarrollo del  PAMEC, abarcando de esta forma los cuatro componentes del SOGC.</t>
  </si>
  <si>
    <t>Para este trimestre no se realizaron auditorias, en seguimiento a las ya realizadas en los periodos anteriores, se hacen intervenciones en el estándar de procesos prioritarios actualizando los documentos propios del Sistema Único de Habilitación y los procesos institucionales, poniéndolos a disposición de los funcionarios. El estándar de infraestructura  presentan incumplimientos en algunas sedes que es necesario subsanar.</t>
  </si>
  <si>
    <t>Proyectos de remodelación o reposición de infraestructura en las sedes con problemas de infraestructura.</t>
  </si>
  <si>
    <t>Autoevaluación PAMEC</t>
  </si>
  <si>
    <t xml:space="preserve">En la autoevaluación del PAMEC de la vigencia se obtuvo un resultado promedio de 2,62. </t>
  </si>
  <si>
    <t>Seguimiento a los planes de mejoramiento de las oportunidades de mejora priorizadas</t>
  </si>
  <si>
    <t>Durante el trimestre se tenían programadas 6 actividades en la ruta critica PAMEC y se desarrollaron 5 de ellas quedando pendiente la definición del aprendizaje organizacional</t>
  </si>
  <si>
    <t>Definir el aprendizaje organizacional</t>
  </si>
  <si>
    <t>Durante el trimestre se realizaron los reportes correspondientes ante los entes de control (Resolución 256/16 y Decreto 2193/04 y a las EPS con las que actualmente se tiene contratación dentro de los plazos establecidos normativamente.</t>
  </si>
  <si>
    <t>Durante el  trimestre se capacito a un total de 603 funcionarios asistenciales entre nuevos y antiguos</t>
  </si>
  <si>
    <t>Se programaron en este trimestre un total de 80 rondas de seguridad en los servicios de urgencias y consulta externa de las diferentes sedes, las cuales se realizaron en su totalidad</t>
  </si>
  <si>
    <t>Se cumplió con las fechas establecidas para la realización de los comités del cuarto trimestre</t>
  </si>
  <si>
    <t>Se priorizaron un total de ocho fallas en la atención de las presentadas en el trimestre, cada una de las cuales fue analizada y se generaron los respectivos planes de mejora.</t>
  </si>
  <si>
    <t>Se realizaron 31 actividades de induccion a personal de nuevo ingreso.</t>
  </si>
  <si>
    <t>Revision de las evaluaciones correspondientes, escogencia del mejor funcionarios de cada nivel y la entrega de su incentivo.</t>
  </si>
  <si>
    <t>Informe del Analisis firmado</t>
  </si>
  <si>
    <t>Planilla de asistencia, certificados</t>
  </si>
  <si>
    <t>Se ejecutan 53 actividades e las programadas para el IV Trimestre.</t>
  </si>
  <si>
    <t>Se ejecutan 2 actividades  de las programadas para el IV Trimestre.</t>
  </si>
  <si>
    <t>Seguimiento a la evaluacion de desempeño de los funcionarios, Evaluacion definitiva de funcionarios en perido de prueba</t>
  </si>
  <si>
    <t>La actividad fue completada en los tres trimestre  anteriores, logrando un cubrimiento del 100% de las sedes (45 sedes).</t>
  </si>
  <si>
    <t>No aplica</t>
  </si>
  <si>
    <t>PROMEDIO TRIMESTRE IV</t>
  </si>
  <si>
    <t>Se aprobó el plan de Tratamiento de Riesgos de Seguridad y Privacidad de la Información, por el Comité de Gesctión y Desempeño</t>
  </si>
  <si>
    <t>Se aprobó el  Plan  de Seguridad y Privacidad de la Información de la Información, por el Comité de Gesctión y Desempeño</t>
  </si>
  <si>
    <t>Se aprobó Documento de la elaboracion del programa de residuos tecnologicos, por el Comité de Gesctión y Desempeño</t>
  </si>
  <si>
    <t>Se aprobó  los  Documentos de COMPROMISO DE CONFIDENCIALIDAD Y NO DIVULGACIÓN DE LA INFORMACIÓN y POLÍTICA GENERAL DE SEGURIDAD Y PRIVACIDAD DE LA INFORMACIÓN, por el Comité de Gesctión y Desempeño</t>
  </si>
  <si>
    <t>Se cumplio a cabalidad con el cronograma de mantenimientos preventivos y correctivos de la infraestructura tecnologica de la E.S.E</t>
  </si>
  <si>
    <t>Se realizo interfaz mediante cargar de archivos planos, este desarrollo lo estan utilizando en la oficina de cuentas médicas</t>
  </si>
  <si>
    <t>Se instalo el  software Spark para comunicación interna en parte de la empresa, se esta adquiriendo impresoras que permiten impresión a doble cara  e implementado el software de IDEA de Gestión Documental</t>
  </si>
  <si>
    <t>Se aprobó la Elaboracion de Plan Estrategico de Tecnologias de la Información PETI de la ESE, Comité de Gesctión y Desempeño.</t>
  </si>
  <si>
    <t>Para este periodo se logró realizar los mantenimientos de la infraestructura física de las sedes (exepto los centros de salud que estaban en remodelación), de los equipos industriales de uso hospitalario, muebles para uso administrativo y asistencial según  el cronograma 2019. Quedaron pendientes pocos mantenimientos del sistema Hidráulico y tanques elevados.</t>
  </si>
  <si>
    <t>Se ejecutaron las  actividades de Liquidaciòn de Nomina, Liquidaciòn de Prima de Navidad y liquidacion de cesantias e intereses; Tambien se desarrollaron las acitividades de los diferentes planes y programas,los cuales se evidencias en otras actividades de este POA.</t>
  </si>
  <si>
    <t>Se realizó la verificación al SGRL de una muestra de trabajadores
Se realizaron las reuniones de los comités (COPASST - CCL)
Se realizó informe trimestral de los comités
Se verifico el cumplimiento del plan de capacitaciones
Se registraron y analizaron los incidentes y ATEL
Se realizaron las inspecciones programadas y respectivos informes
Se realizó reporte de indicadores
Se hizo revisión por gerencia
Se aplicó auditoría por parte del COPASST
Se consolidaron acciones preventivas, correctivas y de mejora</t>
  </si>
  <si>
    <t xml:space="preserve">Se continua con la implementacion de las actividades de la caja de herramienta, La segunda parte del baul de malos habitos y el Muro de Orgullo, se realiza cierre del despliegue de socializacion. </t>
  </si>
  <si>
    <t>TOTAL X ACTIVIDAD</t>
  </si>
  <si>
    <t>Durante el cuarto trimestre se realizo un numero de 96 charlas orientadas tanto al cliente interno y externo sobre diferenttes tematicas de acuerdo al personal capacitado</t>
  </si>
  <si>
    <t xml:space="preserve">Se conitnuo conla actualziacion de los procesos y procedimientos asistenciale, una vez verificados, fueron enviados al area de calidad para su revision y seguimiento, además de lo anterior se desarrolló reunion con lideres de procesos misionales para la elaboracion de la matriz de seguimiento  
</t>
  </si>
  <si>
    <t xml:space="preserve">Continuar con la actualzación de procesos y procedimientos de acuerdo a lo establecido en el manual de caldiad y a la normatividad vigente (cada 2 años) </t>
  </si>
  <si>
    <t xml:space="preserve">Durante el cuarto trimestre se realizaron 2 evaluaciones de seguimiento con el personal asistencial (medicos) de la  ESE VIDA SINU en las cuales se socializaron y evaluaron las guias de </t>
  </si>
  <si>
    <t>Historias clinicas parametrizadas, con evidencia de aplicación en la atención de menores de 0 a 5 años en la prestación de los servicios de  consulta externa  y urgencia de la E.S.E. VIDASINÚ.</t>
  </si>
  <si>
    <t>Garantizar el seguimiento  a la aplicabilidad y adherencia de la historia clinica AIEPI, en la atencion de los usuarios  de 0 a 5 años en los servicios de  consulta externa  y urgencia de la E.S.E. VIDASINÚ.</t>
  </si>
  <si>
    <t>Reporteador en sistema de AIEPI  de 0 a 5 años.</t>
  </si>
  <si>
    <t xml:space="preserve">Historia clinica en funcionamiento, </t>
  </si>
  <si>
    <t>Extracción periodica del reporte del sistema y revisión de la información como medida de seguimiento a la atención de los usuarios de 0 a 5 años.</t>
  </si>
  <si>
    <t>Tarjeta educativa para la madre: Guía para la introducción de alimentos para niños y niñas de 6 a 23 meses.
Recomendaciones para una adecuada alimentación.
Historia clinica AIEPI.</t>
  </si>
  <si>
    <t>Se realiza entrega y educacion permanente a las madres y cuidadores en los controles  de primera infancia e infancia.</t>
  </si>
  <si>
    <t>En las visitas de asistencia tecnica y evaluación de adherencia se debe evidenciar la educación acorde a la guía para la introducción de alimentos para niños y niñas de 6 a 23 meses y las recomendaciones para una adecuada alimentación
 a las madres y cuidadores</t>
  </si>
  <si>
    <t>Continuar garantizando el fortalecimiento de la red de apoyo en la vigencia establecida. 
Realizar acompañamiento y seguimiento a la utilidad dada a la dotación suministrada.</t>
  </si>
  <si>
    <t>Se continua incluyendo en los procesos de induccion y capacitacion al personal que ingresa a la E.S.E. VIDASINÚ en la atención de  poblacion materna, en primera infancia e infancia, en temas que incluye Ruta de atención integral en primera infancia e infancia, la resolucion 2465 de 2016 y orientación en la estrategia AIEPI.</t>
  </si>
  <si>
    <t>Realizar seguimiento y verificación de adherencia a las guias y protocolos en la atención de la población materna e infantil; acorde a los hallazgos establecer planes de mejoramiento que garanticen calidad en la atención de los usuarios.</t>
  </si>
  <si>
    <t>Planes de capacitación entregados para proceso de gestión documental, carpeta de habilitación institucional con protocolos institucionales actualizados y codificados.</t>
  </si>
  <si>
    <t>Planes de capacitación en proceso de estructuración, protocolos institucionales actualizados y codificados.</t>
  </si>
  <si>
    <t>Garantizar la socialización e inducción de acuerdo a lo descrito en el plan de capacitación y los protocolos institucionales, a toda persona que ingrese a laborar en la E.S.E. Vidasinú.</t>
  </si>
  <si>
    <t>Listado de asistencia a socialización de lineamientos estrategia IAMI Integral.</t>
  </si>
  <si>
    <t>Actualización al personal de enfermeria que labora en la E.S.E. Vidasinú en la atención de la población materna e infantil.</t>
  </si>
  <si>
    <t>Socializar a funcionarios que ingresen a laborar en la E.S.E. los  lineamientos estrategia IAMI Integral</t>
  </si>
  <si>
    <t>Informe de autoapreciación IV trimestre 2019</t>
  </si>
  <si>
    <t>Informes de autoapreciación de los centros de atención maternoinfantil recibidos cada 3 meses.</t>
  </si>
  <si>
    <t>Reporte de atenciones realizadas en CS Sucre y Hosp. La Gloria, documento excel con relación de prescripción de mamografías a mujeres en edad de 50 a 69 años, examen clínico de mama a partir de los 40 años.</t>
  </si>
  <si>
    <t xml:space="preserve">Atención de mujeres de acuerdo a el protocolo institucional adaptado para la Detección temprana del cancer de seno. </t>
  </si>
  <si>
    <t xml:space="preserve">Realizar seguimiento a usuarias atendidas en consultorio rosado, por medio de llamadas y asignación de citas con el fin de aumentar la demanda de usuarias a este servicio.
Generar estrategias de aumento de la captación de usuarias a este servicio (demanda inducida, llamadas telefonicas a usuarias de acuerdo al rango de edad). </t>
  </si>
  <si>
    <t xml:space="preserve">Protocolos actualizados y codificados, distribuidos en cada sede de la E.S.E. Vidasinú </t>
  </si>
  <si>
    <t xml:space="preserve">El 100% de los protocolos institucionales de protección especifica y detección temprana y salud pública estan actualizados de acuerdo a las directrices de la resolución 3280 de 2018 y la normatividad vigente; estos se encuentra en la oficina de calidad para continuar el proceso de gestión documental y teniendo en cuenta la información consignada en ellos fue incluida en la tematica de las inducciones y reinuducciones programadas. </t>
  </si>
  <si>
    <t>Estar atentos a la necesidad de actualización de la información, de acuerdo a las modificaciones  que por normatividad se generen.</t>
  </si>
  <si>
    <t>Carpeta de Habilitación intitucional.</t>
  </si>
  <si>
    <t>Carpeta HABILITACIÓN compartida desde la oficina de calidad, la cual se ha descargado en todos los equipos de computo de los funcionarios del área asistencial y ambulatoria de la E.S.E., en esta se encuentran los protocolos institucionales actualizados.</t>
  </si>
  <si>
    <t>Informar a los funcionarios en caso de que se realicen modificaciones o ajustes a los protocolos institucionales para su consulta.</t>
  </si>
  <si>
    <t>Listado de asistencia de inducciones.</t>
  </si>
  <si>
    <t xml:space="preserve">El 100% de los funcionarios que labora en el área ambulatoria y asistencial fue capacitado </t>
  </si>
  <si>
    <t>Realizar seguimiento a la aplicación y adherencia a los protocolos institucionales y definir el ajuste de acuerdo a la implementacion de la resolucion 3280 de 2018 y la contratacion concertada con las EAPB.</t>
  </si>
  <si>
    <t>Pendiente solicitar nuevo proceso para el año 2020 acorde a la rotación e ingreso de nuevos funcionarios a la E.S.E. VIDASINÚ.</t>
  </si>
  <si>
    <t>Se envia a la oficina de talento humano, calidad, y gestión integral del riesgo los soportes de la culminación del proceso de competencias laborales PAI.</t>
  </si>
  <si>
    <t>Notificar a funcionarios (auxiliares y enfermeras) la oferta de futuros procesos de certificación en competencias laborales PAI para realizar apoyo en el proceso de inscripción y revisión de requisitos.</t>
  </si>
  <si>
    <t>Formato de inicio y finalización del proceso enviados por el SENA, actividad finalizada en el III trimestre de 2019.</t>
  </si>
  <si>
    <t xml:space="preserve"> 48 personas certificadas en el proceso de competencias laborales PAI </t>
  </si>
  <si>
    <t>Listado de personal asignado en la actividad de Detección temprana del cancer de cuello uterina - toma de muestra de citologia cervico uterina.</t>
  </si>
  <si>
    <t>Listado de funcionarios pendientes por certificar en la toma de muestra de citologia cervico uterina para incluir en el proceso de certificación disponible para el año 2020.</t>
  </si>
  <si>
    <t xml:space="preserve">Contar con el listado de funcionarios certificados y asignados a la actividad de Detección temprana del cancer de cuello uterina - toma de muestra de citologia cervico uterina; de acuerdo a la rotación e ingreso de personal, se debe solicitar e incluir a este personal en el proceso de certificación disponible para el año 2020.
</t>
  </si>
  <si>
    <t xml:space="preserve">En relación a citologia el personal que esta ejerciendo funciones en la toma de muestra de citologia se encuentra certificado; ademas, estos funcionarios fueron convocado y recibieron la sociaización de los lineamientos establecidos durante la implementación de la resolución 3280 de 2018 -  Ruta de promoción y mantenimiento de la salud, en donde se modifica el proceso de atención en la toma de muestras de citologia cervico uternina (esquema, edades, pruebas adicionales segun criterios establecidos).
</t>
  </si>
  <si>
    <t>Formato Kardex que demuestra la adquisición de preservativos para la posterior entrega a la poblacion atendida con  diagnostico de sifilis gestacional</t>
  </si>
  <si>
    <t>Dotación permanente de preservativos para entrega y control de reinfecciones en gestantes con dx sifilis</t>
  </si>
  <si>
    <t>Continuar garantizando la entrega de preservativo masculino a las parejas y usuarias diagnósticadas como caso de sífilis gestacional en el año 2020.</t>
  </si>
  <si>
    <t>Se ha garantizado la entrega de preservativo masculino a los contactos sexuales y usuarias embarazadas con diagnóstico de sifilis gestacional</t>
  </si>
  <si>
    <t>Continuar garantizando la entrega de preservativo a la poblacion objeto en el año 2020. 
El número de preservativos se entrega teniendo en cuenta los factores de riesgo y la cantidad sugerida de uso por los usuarios (maximo 45 por mes).</t>
  </si>
  <si>
    <t>Se solicitan estos acorde a la necesidad de revisión o ajustes que no puedan ser manejados desde la central de Monitoreo inteligente.</t>
  </si>
  <si>
    <t>Contrato por 6 meses que finaliza el 31 diciembre 2019</t>
  </si>
  <si>
    <t>Continuar con la renovación del contrato para el sostenimiento de los Servicios de monitoreo de temperaturas en PAI con emision de alertas personalizadas para las diferentes sedes de zona urbana de la E.S.E. VIDASINÚ</t>
  </si>
  <si>
    <t>Reportes por correo de alarmar y registros de temperatura de monitoreo inteligente</t>
  </si>
  <si>
    <t>Adecuado funcionamiento del servicio de monitoreo inteligente, se reciben alarmas por correo y se logran tomar correctivos según corresponda el caso.</t>
  </si>
  <si>
    <t>Diseño de papelería de las actividades de detección temprana y protección específica,  de acuerdo a lo establecido en la Resolución 3280 de 2018.</t>
  </si>
  <si>
    <t>Papelería diseñada, revisada y aprobada por la oficina de gestión integral del riesgo y calidad e impresa para su distribución en el área ambulatoria y asistencial de la E.S.E. Vidasinú.</t>
  </si>
  <si>
    <t xml:space="preserve">Continuar el proceso de actualización de la documentación teniendo en cuenta los cambios normativos, para su impresión y posterior distribución en la atención de la población objeto.
</t>
  </si>
  <si>
    <t>En el año 2019 no se ofertaron capacitaciones en la estrategia AIEPI por parte del ente territorial (Secretria para el desarrollo de la salud Municipal o departamental); Se cuenta con listado de funcionarios actualizado (oficina subdirección cientifica), donde se incluye información de la asignación laboral en la atención de los menores y se incluye quienes estan pendientes por certificar, a la espera de futuras convocatorias para la inscripción de los funcionarios.
  Sin embargo, se resalta que toda persona que tenga por objetivo el ingreso a la E.S.E. , se debe someter a un proceso de inducción previo al ejercicio de sus funciones; en este proceso se aborda la tematica general a aplicar en la atención de los diferentes ciclos etareos.</t>
  </si>
  <si>
    <t xml:space="preserve">Establecer planes de mejoramiento teniendo en cuenta los hallazgos de las autoapreciaciones recibidas. </t>
  </si>
  <si>
    <t>Formato de entrega de preservativos a la poblacion atendida con un diagnostico de sífilis gestancional</t>
  </si>
  <si>
    <t>Cotización del servicio documentada en el area de subdirección administrativa.</t>
  </si>
  <si>
    <t>Contrato institucional para impresión de la papeleria (subdirección administrativa)</t>
  </si>
  <si>
    <t>Papelería impresa en las cantidades requeridas para la prestación del servicio en el área ambulatoria y asistencial de la E.S.E. Vidasinú.</t>
  </si>
  <si>
    <t xml:space="preserve">                                                                                                                             EVALUACION POA GESTIÓN AMBIENTAL I TRIMESTRE 2019.</t>
  </si>
  <si>
    <t>PROCESO: Gestión AMBIENTAL</t>
  </si>
  <si>
    <t>OBJETIVO:Establecer los procedimientos y acciones para la gestion ambiental, con el proposito de mitigar los impactos negativos y fomentar la proteccion del medio ambiente en relacion con las actividades de funcionamiento de la ESE VIDASINU</t>
  </si>
  <si>
    <t>Ejecutar doce (12) reuniones del GAGAS en cumplimiento de la Resolución No. 1164 de 2002</t>
  </si>
  <si>
    <t>Ejecutar reunión del Grupo administrativo de gestión ambiental y Sanitarios de acuerdo a periodicidad establecida en la Resolución No. 1164 de 2002 o que la modifique</t>
  </si>
  <si>
    <t>Implementar y hacer seguimiento a las acciones del Plan de Gestion integral de Residuos Hospitalarios y Similares (PGIRH)</t>
  </si>
  <si>
    <t>(No. reuniones ejecutadas / No. reuniones programadas)*100</t>
  </si>
  <si>
    <t>Lider de Gestion Ambiental</t>
  </si>
  <si>
    <t>ACTAS GAGAS</t>
  </si>
  <si>
    <t>Se realizaron tres (3) reuniones durante el trimestre con una frecuencia mensual</t>
  </si>
  <si>
    <t>N.A.</t>
  </si>
  <si>
    <t>Revisión y actualización anual del PGIRGASA de acuerdo a los cambios que surgan en la normatividad y en los procesos internos</t>
  </si>
  <si>
    <t>Documento técnico PGIRGASA actualizado</t>
  </si>
  <si>
    <t>Documento técnico PGIRGASA</t>
  </si>
  <si>
    <t xml:space="preserve">Este meta se encuentra prevista para el II TRIMESTRE </t>
  </si>
  <si>
    <t>Realizar la actualización del PGIRGASA en el segundo trimetre</t>
  </si>
  <si>
    <t>Se realiza actualizacion del Plan de Gestion Integral de Residuos Hospitalarios PGIRGASA</t>
  </si>
  <si>
    <t>La actividad se cierra en el II trimestre de la vigencia, ya que llegó a un 100% de su cumplimiento</t>
  </si>
  <si>
    <t>Programar, ejecutar y hacer seguimiento al plan de capacitaciones de gestión ambiental</t>
  </si>
  <si>
    <t>(N° de capacitaciones ejecutadas en el periodo / N° de capacitaciones programadas en el periodo)*100</t>
  </si>
  <si>
    <t>Registros de capacitación</t>
  </si>
  <si>
    <t>Se realizaron capacitaciones previstas de acuerdo al cronograma del Plan de Gestión Ambiental establecido para la vigencia</t>
  </si>
  <si>
    <t>Continuar con las capacitaciones según el cronograma</t>
  </si>
  <si>
    <t>Se realizaron capacitaciones previstas de acuerdo al cronograma del Plan de Gestión Ambiental establecido para la vigencia Vr. 2019</t>
  </si>
  <si>
    <t>Realizar auditorias internas a la gestión integral de los residuos generados en la atención en la salud y otras actividades</t>
  </si>
  <si>
    <t>Realizar auditorias internas a la gestión integral de los residuos generados en la atención en la salud y otras actividades en cada una de las Sedes</t>
  </si>
  <si>
    <t>N°  de Auditorias Internas Realizadas / N° Auditorias Internas Planeadas)*100</t>
  </si>
  <si>
    <t>Formato de inspección sobre manejo de residuos, orden y aseo</t>
  </si>
  <si>
    <t>Se realizó una inspección de verificación en cada una de las sedes urbanas de la E.S.E. en el mes de febrero de 2019</t>
  </si>
  <si>
    <t>Continuar con las auditorias establecidas según lo establecido</t>
  </si>
  <si>
    <t>Se realizó una inspección de verificación en cada una de las sedes urbanas de la E.S.E. en el mes de junio de 2019</t>
  </si>
  <si>
    <t>Se realizó una inspección de verificación en cada una de las sedes urbanas de la E.S.E. en el mes de julio de 2019</t>
  </si>
  <si>
    <t>Se realizó una inspección de verificación en cada una de las sedes urbanas de la E.S.E. en el mes de octubre, noviembre y diciembre de 2019</t>
  </si>
  <si>
    <t>Realizar visita de verificación al gestor externo encargado de la disposición final de los residuos peligrosos</t>
  </si>
  <si>
    <t>Realizar visita de verificación al gestor externo encargado de la disposición final de los residuos hospitalarios</t>
  </si>
  <si>
    <t>(N° de Visitas realizadas / N° de Visitas planeadas)*100</t>
  </si>
  <si>
    <t xml:space="preserve">Informe de visita </t>
  </si>
  <si>
    <t xml:space="preserve">Este meta se encuentra prevista para el IV TRIMESTRE </t>
  </si>
  <si>
    <t>Estar atento al cumplimiento en el IV trimestre de la presente actividad</t>
  </si>
  <si>
    <t>Informe de auditoria/Acta de auditoría</t>
  </si>
  <si>
    <t>Se realiza visita de seguimiento a las instalaciones de BIO-RESIDUOS el día 05 de diciembre de 2019</t>
  </si>
  <si>
    <t>Realizar seguimiento al reporte oportuno de residuos peligrosos y no peligrosos en el formulario RH1</t>
  </si>
  <si>
    <t>(N° de inspecciones realizadas / N° de inspecciones planeadas)*100</t>
  </si>
  <si>
    <t>Reporte Unificado de RESPEL 2019</t>
  </si>
  <si>
    <t>Se realizó revisión de los reportes de RH1 de cada una de las sedes, donde se evidencia las cantidades de residuos generadas, las cuales son presentadas en comité GAGAS</t>
  </si>
  <si>
    <t>Continuar con la revisión mensual</t>
  </si>
  <si>
    <t>Presentar oportunamente informes de gestión ambiental a las autoridades sanitarias y ambientales del municipio de Montería y el departamento de Córdoba</t>
  </si>
  <si>
    <t>Presentar informes de gestión integral de residuos a las autoridades ambientales sanitarias y ambientales del municipio de Montería y departamento de Córdoba semestralmente</t>
  </si>
  <si>
    <t>(N° de informes presentados a las autoridades/N° de informes por presentar a las autoridades)</t>
  </si>
  <si>
    <t>Radicados ante Secretaria de Salud y CVS</t>
  </si>
  <si>
    <t>Se presentó ante la CVS y Secretaría de Salud Municipal el informe de Gestión Ambiental del PGIRGASA correspondiente al año 2018</t>
  </si>
  <si>
    <t>Esta actividad se finaliza con la entrega del informe a las autoridades correspondientes</t>
  </si>
  <si>
    <t>Esta actividad se cierra en el primer trimestre del año 2019</t>
  </si>
  <si>
    <t>Presentar oportunamente el reporte RESPEL de cada unas de las sedes adscritas ante el IDEAM</t>
  </si>
  <si>
    <t>Realizar el reporte anual de los residuos peligrosos en la plataforma del IDEAM de cada una de las sedes adscritas</t>
  </si>
  <si>
    <t>(No. de sedes reportadas ante el IDEAM/No. de sedes adscritas ante el IDEAM)*100</t>
  </si>
  <si>
    <t>Reporte IDEAM</t>
  </si>
  <si>
    <t>Se presentó oportunamente el reporte RESPEL de las trece sedes inscritas ante la plataforma RESPEL</t>
  </si>
  <si>
    <t>Esta actividad se finaliza con la presentación del RESPEL ante el IDEAM</t>
  </si>
  <si>
    <t xml:space="preserve">Dar cumplimiento con el 100% de las obligaciones constituidas dentro de los Permisos de Vertimientos otorgados por la CAR-CVS </t>
  </si>
  <si>
    <t>Dar cumplimiento con cada uno de las obligaciones derivadas de los permisos de vertimientos otorgados por la Corporación Autónoma Regional de los Valles del Sinú y San Jorge-CVS a la E.S.E. VIDASINÚ</t>
  </si>
  <si>
    <t>Implementar las acciones que exija la autoridad ambiental asociados al tramite del manejo de los vertimientos para las sedes Hospital El amparo, Hospital canta Claro, Hospital La Gloria, Sucre, Servicios Amigables y Mogambo, de acuerdo al Decreto 3930 de 2010 y Resolucion 631 de 2015.</t>
  </si>
  <si>
    <t>(No. de obligaciones cumplidas/No. de obligaciones establecidas por la CAR-CVS)*100</t>
  </si>
  <si>
    <t>Matriz Legal Permiso de Vertimientos</t>
  </si>
  <si>
    <t>Se reportó ante la CVS la realización de los estudios de aguas residuales de las sedes: La Gloria, El Amparo, Rancho Grande y Camilo Torres</t>
  </si>
  <si>
    <t>Continuar con el cumplimiento de las obligaciones legales ambientales establecidas dentro de los permisos de vertimientos</t>
  </si>
  <si>
    <t>Dar cumplimiento con el 100% de los parámetros establecidos en la Resolución No. 631 de 2015 en cuanto a parámetros de caracterización de aguas residuales</t>
  </si>
  <si>
    <t>Cumplir con los parámetros establecidos dentro de la Resolución No. 631 de 2015, en relación a la caracterización de aguas residuales no domésticas</t>
  </si>
  <si>
    <t>(No. de parámetros en cumplimiento/No. de parámetros establecidos en la norma)*100</t>
  </si>
  <si>
    <t>Se cumplió con el 100% de los parámetros establecidos en la Resolucion 631 de 2015 para las sedes La Gloria, La Granja, Rancho Grande y Camilo Torres de acuerdo al informe de aguas emitido por el laboratorio Ambielab Ltda.</t>
  </si>
  <si>
    <t>Cumplir con los parámetros de aguas residuales establecidos en la Resolución No. 631 de 2015</t>
  </si>
  <si>
    <t>Se cumplió con el 100% de los parámetros establecidos en la Resolucion 631 de 2015 para las sedes en medición durante el trimestre</t>
  </si>
  <si>
    <t>Obtener el 100%  de los permisos de vertimientos de aguas residuales no domésticas ante la CAR-CVS</t>
  </si>
  <si>
    <t>Documentar el Plan de Gestión para el Manejo de vertimientos y presentar ante la Autoridad Ambiental</t>
  </si>
  <si>
    <t>Realizar la gestion de las sedes faltantes  para gestionar el permiso de vertimientos ante la autoridad ambiental competente (La Granja, Villa Cielo), de acuerdo al Decreto 3930 de 2010 y Resolucion 631 de 2015.</t>
  </si>
  <si>
    <t>(No. de permisos de vertimientos obtenidos/No. de permisos necesarios)*100</t>
  </si>
  <si>
    <t>Radicados ante CVS</t>
  </si>
  <si>
    <t>Esta actividad se encuentra prevista para el II y III trimestre del presente año</t>
  </si>
  <si>
    <t>Dar cumplimiento de esta actividad en el II y III trimestre del presente año</t>
  </si>
  <si>
    <t>Se solicitó permiso de vertimientos para el Hospital La Granja ante la Corporación Autónoma Regional de los Valles del Sinú y San Jorge</t>
  </si>
  <si>
    <t>Solicitar permiso de vertimiento del Centro de Salud Villacielo</t>
  </si>
  <si>
    <t>Se solicitó permiso de vertimientos para el Centro de Salud Villacielo ante la Corporación Autónoma Regional de los Valles del Sinú y San Jorge</t>
  </si>
  <si>
    <t>Estas actividades se cerró en el III trismestre de 2019</t>
  </si>
  <si>
    <t>Documentar e implementar un programa de reciclaje institucional de forma conexa al Plan de Gestión Integral de Residuos Hospitalarios y similares (PGIRHS).</t>
  </si>
  <si>
    <t>Hacer seguimiento al programa institucional de recociclaje de residuos aprovechables</t>
  </si>
  <si>
    <t>Desarrollar en la ESE VIDASINU un programa de reciclaje y de cuidado del medio ambiente</t>
  </si>
  <si>
    <t>Porcentaje de cumplimiento de actividades de implementación del programa de reciclaje institucional</t>
  </si>
  <si>
    <t>ACTAS GAGAS, reporte unificado de residuos</t>
  </si>
  <si>
    <t>Se evidencia cumplimiento en las actividades de reciclaje en el reporte unificado de residuos establecido por la E.S.E.</t>
  </si>
  <si>
    <t>Continuar con la implementación del programa</t>
  </si>
  <si>
    <t>Sensibilizar y brindar al recurso humano sobre la importancia del cuidado del medio ambiente y el positivo impacto que tiene en él realizar acciones de reciclaje.</t>
  </si>
  <si>
    <t>Porcentaje de cumplimiento de cronograma de actividades de sensibilización y capacitación sobre reciclaje y la importancia del reciclaje al recurso humano de la E.S.E. VIDASINÚ.</t>
  </si>
  <si>
    <t>Continuar con las actividades de sensibilización en el área administrativa. Realizar convenio con cooperativa de reciclaje</t>
  </si>
  <si>
    <t>Incrementar en un 10% la cantidad de residuos reciclados para el año actual, en comparación el año anterior</t>
  </si>
  <si>
    <t>Incrementar el porcentaja de destinación de residuos reciaclables en la E.S.E. VIDASINÚ</t>
  </si>
  <si>
    <t>(No. de residuos reciclados en el año actual/No. de residuos reciclados en el año anterior)*100</t>
  </si>
  <si>
    <t>La medición de esta meta se tiene prevista para el IV TRIMESTRE, por ende no es factible medirlo antes</t>
  </si>
  <si>
    <t>El presente comparativo se realiza al final de la vigencia, dado que la meta establecida se debe medir con los resultados del año 2019 y 2018</t>
  </si>
  <si>
    <t>Se inició la recolección de residuos reciclables con la cooperativa de reciclaje ASORECICLADORES</t>
  </si>
  <si>
    <t>Informe RH1/ Informes de la Coopetariva de reciclaje</t>
  </si>
  <si>
    <t xml:space="preserve">Se presentó un incremento en un 12% de los residuos reciclabdos en comparación con el año 2018. </t>
  </si>
  <si>
    <t>Continuar incrementando la tasa de reciclaje en la ESE VIDASINU</t>
  </si>
  <si>
    <t>Desarrollar una jornada de gestión ambiental en la E.S.E. VIDASINÚ, sobre ahorro y uso eficiente del agua y la energía</t>
  </si>
  <si>
    <t>Implementar una jornada de gestión ambiental en la E.S.E. VIDASINÚ donde se incentive el cuidado de los recursos naturales priorizando: El ahorro y uso eficiente de energía, ahorro y uso eficiente de agua</t>
  </si>
  <si>
    <t xml:space="preserve">Jornada de gestión ambiental implementada en la E.S.E. VIDASINÚ, en el marco del ahorro y uso eficiente de la energía, ahorro y uso eficiente del agua, </t>
  </si>
  <si>
    <t>Esta actividad se encuentra prevista para el II TRIMESTRE del presente año</t>
  </si>
  <si>
    <t>No se realizó la jornada en el presente trimestre</t>
  </si>
  <si>
    <t>Realizar la jornada ambiental sobre ahorro de recursos</t>
  </si>
  <si>
    <t>Actas/Fotografías/Informe</t>
  </si>
  <si>
    <t>A través de la cooperativa de reciclaje se realizó una jornada ambiental en cada una de las sedes del área urbana de la ESE VIDASINU</t>
  </si>
  <si>
    <t>Disminuir en un 2% el consumo de energía consumido en la E.S.E. VIDASINÚ</t>
  </si>
  <si>
    <t>Desarrollar e implementar un programa de ahorro y uso eficiente de la energia, que contribuya con la disminución en el consumo</t>
  </si>
  <si>
    <t>(KW hora consumido/N° de pacientes atendidos en la E.S.E. VIDASINÚ)</t>
  </si>
  <si>
    <t>Disminuir en un 2% el consumo de agua consumido en la E.S.E. VIDASINÚ</t>
  </si>
  <si>
    <t>Desarrollar e implementar un programa de ahorro y uso eficiente de agua, que contribuya con la disminución en el consumo</t>
  </si>
  <si>
    <t>(Metros cúbicos de agua consumido/N° de pacientes atendidos en la E.S.E. VIDASINÚ)</t>
  </si>
  <si>
    <t>Cumplir en un 100% el programa de uso de sustancias químicas biodegradables implementado para la E.S.E. VIDASINÚ, utilizados para la limpieza y desinfección de áreas</t>
  </si>
  <si>
    <t>Desarrollar e implementar un programa de sustancias químicas biodegradables utilizadas para la limpieza y desinfección de áreas</t>
  </si>
  <si>
    <t>Programa de manejo de sustancias químicas biodegradables utilizadas para la limpieza y desinfección de áreas</t>
  </si>
  <si>
    <t>Programa de limpieza y desinfección actualizado 2019</t>
  </si>
  <si>
    <t>Se encuentra actualizado el Programa de Limpieza y Desinfección, en el se establecen el suministro y uso de sustancias químicas biodegradables tales como Madacide y scotelin</t>
  </si>
  <si>
    <t>Continuar con la implementación de las actividades contempladas en el programa</t>
  </si>
  <si>
    <t>Un programa actualizado</t>
  </si>
  <si>
    <t>Actualizado e Implementar un programa de control de roedores y plagas en cada una de las sedes de la E.S.E. VIDASINÚ</t>
  </si>
  <si>
    <t>Programa de Control de roedores y plagas actualizado</t>
  </si>
  <si>
    <t>Programa de control de plagas y roedores</t>
  </si>
  <si>
    <t xml:space="preserve">Se realizó la actualización del programa de control de roedores y plagas durante el primer trimetre del año 2019. </t>
  </si>
  <si>
    <t>Esta actividad se finaliza con la actualización del Programa de Control de Roedores y Plagas</t>
  </si>
  <si>
    <t>Cumplir en un 100% con el cronograma de control de plagas y roedores establecidos para la E.S.E. VIDASINÚ</t>
  </si>
  <si>
    <t>Desarrollar controles de roedores y plagas en cada una de las sedes de E.S.E. VIDASINÚ, de acuerdo al cronograma establecido</t>
  </si>
  <si>
    <t>(No. de jornadas de control desarrolladas/No. de jornadas de control programadas)*100</t>
  </si>
  <si>
    <t>Registro de control de plagas</t>
  </si>
  <si>
    <t>Se cuenta con un registro de control de plagas para las sedes de la zona rural y urbana de la Institucion</t>
  </si>
  <si>
    <t>Continuar con la implementación del Programa de Control de Plagas y Roedores</t>
  </si>
  <si>
    <t xml:space="preserve">Ejecutar el Plan estratégico de Talento Humano mediante la elaboración y programación del mismo  </t>
  </si>
  <si>
    <t>Profesional universitario área de la salud (Auditor de Cuentas Médicas) y profesional área de cartera</t>
  </si>
  <si>
    <t>Número de Conciliaciones Realizadas (II Trim-2019)
7
-------
44
Número de Conciliaciones Realizadas (II Trim-2019)</t>
  </si>
  <si>
    <r>
      <rPr>
        <b/>
        <sz val="10"/>
        <color indexed="8"/>
        <rFont val="GothamBook"/>
        <family val="3"/>
      </rPr>
      <t xml:space="preserve">Indicador: </t>
    </r>
    <r>
      <rPr>
        <sz val="10"/>
        <color indexed="8"/>
        <rFont val="GothamBook"/>
        <family val="3"/>
      </rPr>
      <t xml:space="preserve">
Porcentaje (%) de Recuperación de Cartera Vigencias Anteriores; se obtiene dividiendo el recaudo efectivo de la cartera de vigencias anteriorres, sobre el totala de la cartera al corte de 31 de diciembre del año inmediatamente anterior. 
$11.575.973.000
--------------------------
$54.041.639.474</t>
    </r>
  </si>
  <si>
    <t>Continuar con el  proceso de acompañamiento de Supersalud, para la conciliación de glosas y liquidación de contratos de prestación de servicios de salud entre E.S.E. y  las ERP/EPS.</t>
  </si>
  <si>
    <t>De acuerdo a los informes de avances del Sistema de Costos, se logró determinar que de los ITEM pendientes para la puesta en marcha del sistema: 
a.	Activos Fijos
b.	Inventario
c.	Nomina
d.	Cartera
El modulo de Activos fijos se diseño, se implemento en ambiente de prueba y se instaló un aplicativo para que la E:SE Evalúe su pertinencia o no a los procesos de la E.S.E y poder proseguir con la parte de cumplimiento de requisitos legales y entrega del aplicativo de manera formal. En esta Etapa se realizó importación de información y se valido su consistencia, el Contador se encuentra en la revisión de los tipos de informes, su funcionalidad y la validación de pertinencia de dichos informes.    
•	INVENTARIO, se reviso la política contable  y esta no sufrió ningún cambio; se organizaron las cuentas a trabajar, los conceptos y usos que se le da a cada grupo de inventario; el ingeniero Walter Montes se encuentra ajustando y parametrizando en el software el modulo de Inventario; para esto se hace necesario el inventario de consumo a una fecha determinada, este se ha solicitado en agosto, septiembre. La administración esta pendiente de suministrar el inventario de consumo a corte de final de un mes para hacer pruebas piloto, para ajustar errores que se presenten y finalizar esta revisión
•	NOMINA, se encuentra en revisión de política contable; se han hechos algunos cambios con la nomina tercerizada, la cual y esta se está contabilizando de acuerdo con el servicio que preste el trabajador en misión.
•	CARTERA, esta política no presento modificaciones y se realizó deterioro a diciembre 31 de 2019, según la medición posterior plasmada en el manual de política contable.
•	Los CIF (Costos indirectos de prestación de servicios) aún no se han parametrizado para su costeo.                       Ya se expidieron los primero informes de costos en la E.S.E bajo ambientes de prueba pero con informacion real.</t>
  </si>
  <si>
    <t xml:space="preserve">Seguir con el cronograma de implementacion , solicitarle a las areas colaboracion y celeridad con el sumisnitro de informacion necesaria para seguir llevado a cabo el cronograma </t>
  </si>
  <si>
    <t xml:space="preserve">En el trimestre de OCT-DIC se presentó un déficit Primario Presupuestal de -$2.922.215.000 resultante del recaudo registrado en el trimestre por valor de $85.141.134.000, el cual debe financiar el compromiso del trimestre que se constituyó por $88.063.349.000. Sin embargo es necesario anotar que dentro de los compromisos de $88.063.349.000 se encuentran constituido compromisos por valor de $8.678.270.000 con recursos del SGR sin situación de fondos para la E.S.E, estos recursos por su característica deben ser reconocidos y recaudados cuando MINHACIENDA los autorice en el SPGR, por lo cual no se encuentran ni reconocidos, ni recaudados en la ejecución presupuestal de ingresos vigencia 2019, pero si se encuentran en la ejecución presupuestal de gastos, pues el contrato fue suscrito y la obra está en ejecución.   
Lo anterior permite concluir que los compromisos de la E.S.E estuvieron en $79.374.284, esto arroja un resultado de un superávit de $6.148.224.000 debido a que el compromiso del Convenio Comuna 6 tiene su propia  fuente de financiación bianual sin situación de fondos en el Sistema General de Regalías.  </t>
  </si>
  <si>
    <t xml:space="preserve">Seguir controlando la celebración de compromisos de acuerdo al flujo de caja, realizar reuniones periódicas con la Gerencia de la E.S.E para que conozca de primera mano el comportamiento dela ejecución del ingreso para la toma de decisiones de contratación. </t>
  </si>
  <si>
    <t>Se revisaron 6 Politicas Contables tales como la Propiedad, Planta y Equipo, Inventarios, Cuentas por Cobrar, Costos, Gastos y Costos de Transformación, las cuales no presentan modificaciones, excepto la politica de propiedad, planta y equipo que fue aprobada por el Comite de Sostenibilidad Contable mediante Resolución 560 de fecha de 31 de diciembre de 2019.</t>
  </si>
  <si>
    <t>A través del Comité de Sostenibilidad Contable seguir revisando y actualizando los trece (13) Manuales de Politicas Contables restantes  de la E.S.E. VIDASINÚ .</t>
  </si>
  <si>
    <t>En este período se presentó el Reporte Trimestral (Octubre a Diciembre del 2019) a través del CHIP a la Contaduría General de la Nación, además se presentó el Reporte de Estados Financieros al Ministerior de Salud y Protección Social  a través de la Plataforma SIHO, correspondiente al período octubre a diciembre del 2019, se presentaron los Estados Financieros a la Secretaría de Salud Departamental con corte a diciembre de 2019 , el informe de movimientos y saldos y sus anexos a través de la plataforma del SIA Contraloria y el  envío del reporte de Información de Cuentas por Pagar a la Superintendencia Nacional de Salud del Tercer y Cuarto trimestre de 2019; la Superintendencia Nacional de Salud para el tercer trimestre habia suspendido mediante la Circular Externa Nº 000003 del 01 de agosto de 2019, la recepción, validación y cargue NRVCC el cual se reporta  el formato de cuentas por pagar, mediante  la Circular Externa 002 del 2020 se reestablece la plataforma de recepción, validación y cargue NRVCC   para enviar la información pendiente del tercer trimestre y la información normal del cuarto trimestre de 2019.</t>
  </si>
  <si>
    <t xml:space="preserve">Continuar  mejorando oportunamente con la entrega de la información y  presentación de los reportes contables de la E.S.E. Vidasinú que se envian a cada uno de los Organismos de Control y Vigilancia. </t>
  </si>
  <si>
    <t xml:space="preserve">En el tercer trimestre se genera Superávit por valor de $4.664.483, aumentando el resultado con respecto al superávit producido en el trimestre anterior. De Madera acumulada e Enero a Septiembre el resultado fue de $3.530.080, lo cual mantiene el resultado de superávit. Esto evidencia que la oportunidad en la entrega del informe de eficiencia presupuestal esta ayudando  a conocer la capacidad financiera disponible de la E.S.E para contratar y con base a ellas tomando decisiones de contratación.   </t>
  </si>
  <si>
    <t xml:space="preserve">En el IV trimestre el resultado fue un Déficit de $-6.060.126, hay que tener en cuenta que, dentro de los compromisos constituidos en ese trimestre, se encuentra el compromiso del proyecto Comuna 6, financiado con recursos del SGR por valor de $ 8.678.270, cuyo recaudo se origina solamente de acuerdo con el recaudo según su flujo de fondos del SGR. El resultado descontando ese compromiso por estar financiado directamente con recursos sin situación de fondos es $2.618.144. El resultado acumulado de enero a diciembre es $ -2.530.046, descontando los recursos del SGR da como resultado superávit de 6.148.224, con entrega de informes oportunamente y seguimiento dentro de cada periodo correspondiente. </t>
  </si>
  <si>
    <t>TOTAL POR ACTIVIDAD</t>
  </si>
  <si>
    <t>Durante éste trimestre se realizó seguimiento a los 21 acciones de mejora que hacen parte del PAMEC, de los cuales se evidenció un cumplimiento de 19 de ellas, quedando pendientes 2 actividades para el próximo ciclo de mejoramiento.</t>
  </si>
  <si>
    <t>Incluir las 2 actividades en las que no se logró el cumplimiento para ser intervenidas en el próximo ciclo de mejoramiento.</t>
  </si>
  <si>
    <t>Tabla de indicadores</t>
  </si>
  <si>
    <t>De acuerdo a la meta planteada se obtuvo una leve disminución en el consumo de este recurso cercano al 0,6%. Se realizaron actividades tendientes a esta meta</t>
  </si>
  <si>
    <t>Buscar alternativas tecnológicas que contribuyan a mejorar el consumo del presente recurso</t>
  </si>
  <si>
    <t>De acuerdo a la meta planteada se obtuvo una leve disminución en el consumo de este recurso cercano al 0,9%. Se realizaron actividades tendientes a esta meta</t>
  </si>
  <si>
    <t>Subdirectoa Administrativa y Financiera</t>
  </si>
  <si>
    <t>Manual de Procedimiento proyectado</t>
  </si>
  <si>
    <t>Se socializaron los procedimientos  contables alineados con las politicas contables aprobadas por la entidad, ante el comité de sostenibilidad contable, de lo cual sus miembros presentaron  Gerencia que deben tener en cuenta y presentarlas en proxima reunion, y de alli proceder a recomendar a la alta gerencia para su aprobación.</t>
  </si>
  <si>
    <t>Aprobación procedimientos contables y su aplicación vigencia 2020</t>
  </si>
  <si>
    <t>Contrato suscritos con COODESCOR</t>
  </si>
  <si>
    <t>Teniendo en cuenta el Presupuesto asignado para compra de medicamento y dispositivos medicos, durante la vigencia 2019 se contrato con la Cooperativa Coodescor un 55,66% del total del presupuesto ejecutado.</t>
  </si>
  <si>
    <t>Subdirectyoara Administrativa y Financiera</t>
  </si>
  <si>
    <t>Plan de adquisiciones 2019</t>
  </si>
  <si>
    <t>COMITÉ DE ARCHIVO</t>
  </si>
  <si>
    <t>DOCUMENTO COMITÉ ARCHIVO</t>
  </si>
  <si>
    <t>Caracterización de procesos y procedimientos, se socializó y ajustó el software de gestión documental, se aprobo el Plan de Gestion Documental- PGD, se ejecuto el cronograma programado para ejecucion del PINAR vigencia 2019</t>
  </si>
  <si>
    <t>Puesta en marcha del software de gestión documental. Continuar con el cronograma del PINAR para la vigencia 2020</t>
  </si>
  <si>
    <t>Se realizó el plan de compra 2019, se celebran los contrato ciñendonos a las programaciones en dicho plan y se efectuaron las modificaciones y publicaciones necesarias.</t>
  </si>
  <si>
    <t>Informe auteridad del gasto</t>
  </si>
  <si>
    <t>Para la proxima vigencia seguir trabajando  con prudencia los reciursos de la ESE, observando las norma para la austeridad del Gasto</t>
  </si>
  <si>
    <t>Durante la vigencia 2019 se dio aplicabilidad de la directiva 09 de 2018 de Presidencia de la Republica, se realiza informe que permite analisises de las directrices de dicha norma. Se soportan evidencia de dicho cumplimiento</t>
  </si>
  <si>
    <r>
      <t xml:space="preserve">Total Cartera a 31 Dic-2018
Depurada </t>
    </r>
    <r>
      <rPr>
        <b/>
        <sz val="10"/>
        <color indexed="8"/>
        <rFont val="GothamBook"/>
        <family val="3"/>
      </rPr>
      <t>(III Trim-2019)</t>
    </r>
    <r>
      <rPr>
        <sz val="10"/>
        <color indexed="8"/>
        <rFont val="GothamBook"/>
        <family val="3"/>
      </rPr>
      <t xml:space="preserve">
</t>
    </r>
    <r>
      <rPr>
        <b/>
        <sz val="10"/>
        <color indexed="8"/>
        <rFont val="GothamBook"/>
        <family val="3"/>
      </rPr>
      <t>$69.970.611</t>
    </r>
    <r>
      <rPr>
        <sz val="10"/>
        <color indexed="8"/>
        <rFont val="GothamBook"/>
        <family val="3"/>
      </rPr>
      <t xml:space="preserve">
----------------------
</t>
    </r>
    <r>
      <rPr>
        <b/>
        <sz val="10"/>
        <color indexed="8"/>
        <rFont val="GothamBook"/>
        <family val="3"/>
      </rPr>
      <t xml:space="preserve">$1.621.250.684
</t>
    </r>
    <r>
      <rPr>
        <sz val="10"/>
        <color indexed="8"/>
        <rFont val="GothamBook"/>
        <family val="3"/>
      </rPr>
      <t xml:space="preserve">Total Cartera a 31 Dic-2018 a Depurar </t>
    </r>
    <r>
      <rPr>
        <b/>
        <sz val="10"/>
        <color indexed="8"/>
        <rFont val="GothamBook"/>
        <family val="3"/>
      </rPr>
      <t xml:space="preserve">
(IV Trim-2019)</t>
    </r>
  </si>
  <si>
    <t>Número de Conciliaciones Realizadas (I Trim-2019)
6
----------------------
8
Número de Conciliaciones Programadas (I Trim-2019)</t>
  </si>
  <si>
    <r>
      <t xml:space="preserve">Número de Conciliaciones Realizadas </t>
    </r>
    <r>
      <rPr>
        <b/>
        <sz val="10"/>
        <color indexed="8"/>
        <rFont val="GothamBook"/>
        <family val="3"/>
      </rPr>
      <t>(II Trim-2019)
9
-------
15</t>
    </r>
    <r>
      <rPr>
        <sz val="10"/>
        <color indexed="8"/>
        <rFont val="GothamBook"/>
        <family val="3"/>
      </rPr>
      <t xml:space="preserve">
Número de Conciliaciones Realizadas (</t>
    </r>
    <r>
      <rPr>
        <b/>
        <sz val="10"/>
        <color indexed="8"/>
        <rFont val="GothamBook"/>
        <family val="3"/>
      </rPr>
      <t>II Trim-2019</t>
    </r>
    <r>
      <rPr>
        <sz val="10"/>
        <color indexed="8"/>
        <rFont val="GothamBook"/>
        <family val="3"/>
      </rPr>
      <t>)</t>
    </r>
  </si>
  <si>
    <r>
      <t xml:space="preserve">Número de Conciliaciones Realizadas </t>
    </r>
    <r>
      <rPr>
        <b/>
        <sz val="10"/>
        <color indexed="8"/>
        <rFont val="GothamBook"/>
        <family val="3"/>
      </rPr>
      <t>(III Trim-2019)
17
-------
22</t>
    </r>
    <r>
      <rPr>
        <sz val="10"/>
        <color indexed="8"/>
        <rFont val="GothamBook"/>
        <family val="3"/>
      </rPr>
      <t xml:space="preserve">
Número de Conciliaciones Realizadas (</t>
    </r>
    <r>
      <rPr>
        <b/>
        <sz val="10"/>
        <color indexed="8"/>
        <rFont val="GothamBook"/>
        <family val="3"/>
      </rPr>
      <t>III Trim-2019</t>
    </r>
    <r>
      <rPr>
        <sz val="10"/>
        <color indexed="8"/>
        <rFont val="GothamBook"/>
        <family val="3"/>
      </rPr>
      <t>)</t>
    </r>
  </si>
  <si>
    <t>Número de Conciliaciones Realizadas (III Trim-2019)
8
-------
10
Número de Conciliaciones Realizadas (III Trim-2019)</t>
  </si>
  <si>
    <t>Actividad realizada en trimestre anterior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</si>
</sst>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
  </numFmts>
  <fonts count="38">
    <font>
      <sz val="11"/>
      <color theme="1"/>
      <name val="Calibri"/>
      <family val="2"/>
      <scheme val="minor"/>
    </font>
    <font>
      <sz val="10"/>
      <name val="GothamBook"/>
      <family val="3"/>
    </font>
    <font>
      <b/>
      <sz val="10"/>
      <color theme="1"/>
      <name val="GothamBook"/>
      <family val="3"/>
    </font>
    <font>
      <sz val="10"/>
      <name val="Gotham"/>
      <family val="3"/>
    </font>
    <font>
      <sz val="10"/>
      <color theme="1"/>
      <name val="Calibri"/>
      <family val="2"/>
      <scheme val="minor"/>
    </font>
    <font>
      <b/>
      <sz val="10"/>
      <name val="GothamBook"/>
      <family val="3"/>
    </font>
    <font>
      <b/>
      <sz val="10"/>
      <name val="Gotham"/>
      <family val="3"/>
    </font>
    <font>
      <b/>
      <sz val="10"/>
      <color indexed="8"/>
      <name val="GothamBook"/>
      <family val="3"/>
    </font>
    <font>
      <b/>
      <sz val="10"/>
      <color indexed="8"/>
      <name val="Gotham"/>
      <family val="3"/>
    </font>
    <font>
      <sz val="10"/>
      <color theme="1"/>
      <name val="GothamBook"/>
      <family val="3"/>
    </font>
    <font>
      <sz val="10"/>
      <color indexed="8"/>
      <name val="GothamBook"/>
      <family val="3"/>
    </font>
    <font>
      <sz val="10"/>
      <color rgb="FF000000"/>
      <name val="GothamBook"/>
      <family val="3"/>
    </font>
    <font>
      <sz val="11"/>
      <color theme="1"/>
      <name val="Calibri"/>
      <family val="2"/>
      <scheme val="minor"/>
    </font>
    <font>
      <b/>
      <sz val="10"/>
      <color theme="1"/>
      <name val="Gotham"/>
      <family val="3"/>
    </font>
    <font>
      <sz val="12"/>
      <color rgb="FF000000"/>
      <name val="Calibri"/>
      <family val="2"/>
      <scheme val="minor"/>
    </font>
    <font>
      <sz val="10"/>
      <name val="GothamBook"/>
      <family val="3"/>
    </font>
    <font>
      <sz val="11"/>
      <color rgb="FF006100"/>
      <name val="Calibri"/>
      <family val="2"/>
      <scheme val="minor"/>
    </font>
    <font>
      <sz val="11"/>
      <color theme="0"/>
      <name val="Calibri"/>
      <family val="2"/>
      <scheme val="minor"/>
    </font>
    <font>
      <b/>
      <sz val="10"/>
      <color theme="1"/>
      <name val="GothamBook"/>
      <family val="3"/>
    </font>
    <font>
      <b/>
      <sz val="10"/>
      <name val="GothamBook"/>
      <family val="3"/>
    </font>
    <font>
      <b/>
      <sz val="10"/>
      <name val="Gotham"/>
      <family val="3"/>
    </font>
    <font>
      <b/>
      <sz val="10"/>
      <color indexed="8"/>
      <name val="GothamBook"/>
      <family val="3"/>
    </font>
    <font>
      <sz val="10"/>
      <color indexed="8"/>
      <name val="GothamBook"/>
      <family val="3"/>
    </font>
    <font>
      <sz val="10"/>
      <color rgb="FF000000"/>
      <name val="GothamBook"/>
      <family val="3"/>
    </font>
    <font>
      <sz val="10"/>
      <color theme="1"/>
      <name val="GothamBook"/>
      <family val="3"/>
    </font>
    <font>
      <b/>
      <sz val="10"/>
      <name val="Gotham"/>
    </font>
    <font>
      <sz val="10"/>
      <name val="GothamBook"/>
    </font>
    <font>
      <sz val="10"/>
      <color indexed="8"/>
      <name val="GothamBook"/>
    </font>
    <font>
      <sz val="10"/>
      <color theme="4" tint="0.59999389629810485"/>
      <name val="GothamBook"/>
      <family val="3"/>
    </font>
    <font>
      <sz val="10"/>
      <color rgb="FF000000"/>
      <name val="GothamBook"/>
      <charset val="134"/>
    </font>
    <font>
      <sz val="10"/>
      <name val="GothamBook"/>
      <charset val="134"/>
    </font>
    <font>
      <sz val="10"/>
      <color indexed="8"/>
      <name val="GothamBook"/>
      <charset val="134"/>
    </font>
    <font>
      <sz val="11"/>
      <name val="Calibri"/>
      <family val="2"/>
      <scheme val="minor"/>
    </font>
    <font>
      <sz val="9"/>
      <color rgb="FF000000"/>
      <name val="GothamBook"/>
      <family val="3"/>
    </font>
    <font>
      <b/>
      <sz val="11"/>
      <color theme="1"/>
      <name val="Calibri"/>
      <family val="2"/>
      <scheme val="minor"/>
    </font>
    <font>
      <sz val="10"/>
      <color theme="1"/>
      <name val="Gothambook"/>
    </font>
    <font>
      <sz val="11"/>
      <color indexed="8"/>
      <name val="Calibri"/>
      <family val="2"/>
    </font>
    <font>
      <sz val="11"/>
      <color theme="1"/>
      <name val="Arial"/>
      <family val="2"/>
    </font>
  </fonts>
  <fills count="23">
    <fill>
      <patternFill patternType="none"/>
    </fill>
    <fill>
      <patternFill patternType="gray125"/>
    </fill>
    <fill>
      <patternFill patternType="solid">
        <fgColor theme="7" tint="0.7999816888943144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rgb="FF00B0F0"/>
        <bgColor indexed="64"/>
      </patternFill>
    </fill>
    <fill>
      <patternFill patternType="solid">
        <fgColor rgb="FF00FF00"/>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FFF2CC"/>
        <bgColor indexed="64"/>
      </patternFill>
    </fill>
    <fill>
      <patternFill patternType="solid">
        <fgColor indexed="13"/>
        <bgColor indexed="64"/>
      </patternFill>
    </fill>
    <fill>
      <patternFill patternType="solid">
        <fgColor indexed="10"/>
        <bgColor indexed="64"/>
      </patternFill>
    </fill>
    <fill>
      <patternFill patternType="solid">
        <fgColor rgb="FFC6EFCE"/>
      </patternFill>
    </fill>
    <fill>
      <patternFill patternType="solid">
        <fgColor theme="8"/>
      </patternFill>
    </fill>
    <fill>
      <patternFill patternType="solid">
        <fgColor theme="5" tint="-0.249977111117893"/>
        <bgColor indexed="64"/>
      </patternFill>
    </fill>
    <fill>
      <patternFill patternType="solid">
        <fgColor theme="5"/>
        <bgColor indexed="64"/>
      </patternFill>
    </fill>
    <fill>
      <patternFill patternType="solid">
        <fgColor theme="7" tint="0.79995117038483843"/>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theme="9"/>
        <bgColor indexed="64"/>
      </patternFill>
    </fill>
    <fill>
      <patternFill patternType="solid">
        <fgColor rgb="FF66FF3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8">
    <xf numFmtId="0" fontId="0" fillId="0" borderId="0"/>
    <xf numFmtId="9" fontId="12" fillId="0" borderId="0" applyFont="0" applyFill="0" applyBorder="0" applyAlignment="0" applyProtection="0"/>
    <xf numFmtId="0" fontId="16" fillId="13" borderId="0" applyNumberFormat="0" applyBorder="0" applyAlignment="0" applyProtection="0"/>
    <xf numFmtId="0" fontId="17" fillId="14" borderId="0" applyNumberFormat="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6" fillId="0" borderId="0" applyFont="0" applyFill="0" applyBorder="0" applyAlignment="0" applyProtection="0"/>
    <xf numFmtId="0" fontId="37" fillId="0" borderId="0"/>
  </cellStyleXfs>
  <cellXfs count="631">
    <xf numFmtId="0" fontId="0" fillId="0" borderId="0" xfId="0"/>
    <xf numFmtId="0" fontId="3" fillId="0" borderId="0" xfId="0" applyFont="1" applyBorder="1" applyAlignment="1">
      <alignment vertical="center" wrapText="1"/>
    </xf>
    <xf numFmtId="0" fontId="4" fillId="0" borderId="0" xfId="0" applyFont="1"/>
    <xf numFmtId="0" fontId="6" fillId="0" borderId="0" xfId="0" applyFont="1" applyBorder="1" applyAlignment="1">
      <alignment vertical="center" wrapText="1"/>
    </xf>
    <xf numFmtId="0" fontId="8" fillId="0" borderId="0" xfId="0" applyFont="1" applyBorder="1" applyAlignment="1">
      <alignment vertical="top" wrapText="1"/>
    </xf>
    <xf numFmtId="0" fontId="5" fillId="5" borderId="6" xfId="0" applyFont="1" applyFill="1" applyBorder="1" applyAlignment="1">
      <alignment horizontal="center" vertical="center"/>
    </xf>
    <xf numFmtId="0" fontId="5" fillId="5" borderId="6" xfId="0" applyFont="1" applyFill="1" applyBorder="1" applyAlignment="1">
      <alignment horizontal="center" vertical="center" wrapText="1"/>
    </xf>
    <xf numFmtId="0" fontId="10" fillId="6" borderId="1" xfId="0" applyFont="1" applyFill="1" applyBorder="1" applyAlignment="1">
      <alignment vertical="center" wrapText="1"/>
    </xf>
    <xf numFmtId="0" fontId="10" fillId="7" borderId="1" xfId="0" applyFont="1" applyFill="1" applyBorder="1" applyAlignment="1">
      <alignment vertical="center" wrapText="1"/>
    </xf>
    <xf numFmtId="0" fontId="10" fillId="8" borderId="1" xfId="0" applyFont="1" applyFill="1" applyBorder="1" applyAlignment="1">
      <alignment vertical="center" wrapText="1"/>
    </xf>
    <xf numFmtId="0" fontId="9" fillId="2" borderId="1" xfId="0" applyFont="1" applyFill="1" applyBorder="1" applyAlignment="1">
      <alignment horizontal="center" vertical="center" wrapText="1"/>
    </xf>
    <xf numFmtId="0" fontId="1" fillId="2" borderId="1" xfId="0" applyNumberFormat="1" applyFont="1" applyFill="1" applyBorder="1" applyAlignment="1">
      <alignment horizontal="center" vertical="center"/>
    </xf>
    <xf numFmtId="9" fontId="1" fillId="6" borderId="1" xfId="0" applyNumberFormat="1" applyFont="1" applyFill="1" applyBorder="1" applyAlignment="1">
      <alignment horizontal="center" vertical="center"/>
    </xf>
    <xf numFmtId="0" fontId="10" fillId="2" borderId="1" xfId="0" applyNumberFormat="1" applyFont="1" applyFill="1" applyBorder="1" applyAlignment="1">
      <alignment horizontal="center" vertical="center" wrapText="1"/>
    </xf>
    <xf numFmtId="9" fontId="1" fillId="2" borderId="1" xfId="0" applyNumberFormat="1" applyFont="1" applyFill="1" applyBorder="1" applyAlignment="1">
      <alignment horizontal="center" vertical="center"/>
    </xf>
    <xf numFmtId="0" fontId="10" fillId="9" borderId="8" xfId="0" applyFont="1" applyFill="1" applyBorder="1" applyAlignment="1">
      <alignment vertical="center" wrapText="1"/>
    </xf>
    <xf numFmtId="0" fontId="0" fillId="4" borderId="0" xfId="0" applyFill="1"/>
    <xf numFmtId="0" fontId="5"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6" fillId="5" borderId="1" xfId="0" applyFont="1" applyFill="1" applyBorder="1" applyAlignment="1">
      <alignment horizontal="center" vertical="center"/>
    </xf>
    <xf numFmtId="0" fontId="6" fillId="5" borderId="1"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12" borderId="1" xfId="0" applyFont="1" applyFill="1" applyBorder="1" applyAlignment="1">
      <alignment horizontal="center" vertical="center" wrapText="1"/>
    </xf>
    <xf numFmtId="0" fontId="1" fillId="2" borderId="1" xfId="0" applyFont="1" applyFill="1" applyBorder="1" applyAlignment="1">
      <alignment horizontal="justify" vertical="center" wrapText="1"/>
    </xf>
    <xf numFmtId="0" fontId="9" fillId="0" borderId="0" xfId="0" applyFont="1"/>
    <xf numFmtId="0" fontId="10" fillId="11" borderId="4" xfId="0" applyFont="1" applyFill="1" applyBorder="1" applyAlignment="1">
      <alignment horizontal="center" vertical="center" wrapText="1"/>
    </xf>
    <xf numFmtId="0" fontId="10" fillId="12" borderId="4" xfId="0" applyFont="1" applyFill="1" applyBorder="1" applyAlignment="1">
      <alignment horizontal="center" vertical="center" wrapText="1"/>
    </xf>
    <xf numFmtId="0" fontId="20" fillId="0" borderId="0" xfId="0" applyFont="1" applyBorder="1" applyAlignment="1">
      <alignment vertical="center" wrapText="1"/>
    </xf>
    <xf numFmtId="0" fontId="19" fillId="5" borderId="1" xfId="0" applyFont="1" applyFill="1" applyBorder="1" applyAlignment="1">
      <alignment horizontal="center" vertical="center"/>
    </xf>
    <xf numFmtId="0" fontId="19" fillId="5" borderId="1" xfId="0" applyFont="1" applyFill="1" applyBorder="1" applyAlignment="1">
      <alignment horizontal="center" vertical="center" wrapText="1"/>
    </xf>
    <xf numFmtId="0" fontId="22" fillId="11" borderId="4" xfId="0" applyFont="1" applyFill="1" applyBorder="1" applyAlignment="1">
      <alignment horizontal="center" vertical="center" wrapText="1"/>
    </xf>
    <xf numFmtId="0" fontId="22" fillId="12" borderId="4" xfId="0" applyFont="1" applyFill="1" applyBorder="1" applyAlignment="1">
      <alignment horizontal="center" vertical="center" wrapText="1"/>
    </xf>
    <xf numFmtId="0" fontId="22" fillId="6" borderId="1" xfId="0" applyFont="1" applyFill="1" applyBorder="1" applyAlignment="1">
      <alignment horizontal="center" vertical="center" wrapText="1"/>
    </xf>
    <xf numFmtId="0" fontId="22" fillId="6" borderId="4" xfId="0" applyFont="1" applyFill="1" applyBorder="1" applyAlignment="1">
      <alignment horizontal="center" vertical="center" wrapText="1"/>
    </xf>
    <xf numFmtId="0" fontId="0" fillId="0" borderId="0" xfId="0" applyAlignment="1">
      <alignment horizontal="center"/>
    </xf>
    <xf numFmtId="0" fontId="22"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9" fontId="22" fillId="2" borderId="1" xfId="0" applyNumberFormat="1" applyFont="1" applyFill="1" applyBorder="1" applyAlignment="1">
      <alignment horizontal="center" vertical="center" wrapText="1"/>
    </xf>
    <xf numFmtId="0" fontId="15" fillId="3" borderId="1" xfId="0" applyFont="1" applyFill="1" applyBorder="1" applyAlignment="1">
      <alignment horizontal="center" vertical="center" wrapText="1"/>
    </xf>
    <xf numFmtId="0" fontId="22" fillId="3" borderId="1" xfId="0" applyFont="1" applyFill="1" applyBorder="1" applyAlignment="1">
      <alignment vertical="center" wrapText="1"/>
    </xf>
    <xf numFmtId="9" fontId="0" fillId="0" borderId="0" xfId="1" applyFont="1"/>
    <xf numFmtId="0" fontId="0" fillId="0" borderId="0" xfId="0" applyAlignment="1">
      <alignment horizontal="left"/>
    </xf>
    <xf numFmtId="0" fontId="10" fillId="6" borderId="4" xfId="0" applyFont="1" applyFill="1" applyBorder="1" applyAlignment="1">
      <alignment vertical="center" wrapText="1"/>
    </xf>
    <xf numFmtId="164" fontId="0" fillId="6" borderId="0" xfId="0" applyNumberFormat="1" applyFill="1" applyAlignment="1">
      <alignment horizontal="center"/>
    </xf>
    <xf numFmtId="0" fontId="22" fillId="1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9" fontId="10" fillId="2"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22" fillId="11" borderId="1" xfId="0" applyFont="1" applyFill="1" applyBorder="1" applyAlignment="1">
      <alignment horizontal="center" vertical="center" wrapText="1"/>
    </xf>
    <xf numFmtId="0" fontId="10" fillId="6" borderId="6" xfId="0" applyFont="1" applyFill="1" applyBorder="1" applyAlignment="1">
      <alignment vertical="center" wrapText="1"/>
    </xf>
    <xf numFmtId="0" fontId="10" fillId="3" borderId="1" xfId="0" applyFont="1" applyFill="1" applyBorder="1" applyAlignment="1">
      <alignment vertical="center" wrapText="1"/>
    </xf>
    <xf numFmtId="0" fontId="10" fillId="4" borderId="1" xfId="0" applyNumberFormat="1" applyFont="1" applyFill="1" applyBorder="1" applyAlignment="1">
      <alignment vertical="center" wrapText="1"/>
    </xf>
    <xf numFmtId="0" fontId="0" fillId="9" borderId="0" xfId="0" applyFill="1"/>
    <xf numFmtId="0" fontId="27" fillId="6" borderId="4" xfId="0" applyFont="1" applyFill="1" applyBorder="1" applyAlignment="1">
      <alignment vertical="center" wrapText="1"/>
    </xf>
    <xf numFmtId="0" fontId="27" fillId="11" borderId="4" xfId="0" applyFont="1" applyFill="1" applyBorder="1" applyAlignment="1">
      <alignment horizontal="center" vertical="center" wrapText="1"/>
    </xf>
    <xf numFmtId="0" fontId="27" fillId="12" borderId="4" xfId="0" applyFont="1" applyFill="1" applyBorder="1" applyAlignment="1">
      <alignment horizontal="center" vertical="center" wrapText="1"/>
    </xf>
    <xf numFmtId="0" fontId="27" fillId="6" borderId="4"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2" fillId="0" borderId="0" xfId="0" applyFont="1" applyBorder="1" applyAlignment="1">
      <alignment horizontal="center" vertical="center" wrapText="1"/>
    </xf>
    <xf numFmtId="0" fontId="1" fillId="0" borderId="0" xfId="0" applyFont="1" applyBorder="1" applyAlignment="1">
      <alignment horizontal="left" vertical="center" wrapText="1"/>
    </xf>
    <xf numFmtId="0" fontId="5" fillId="0" borderId="0" xfId="0" applyFont="1" applyBorder="1" applyAlignment="1">
      <alignment horizontal="left" vertical="center" wrapText="1"/>
    </xf>
    <xf numFmtId="0" fontId="7" fillId="0" borderId="0" xfId="0" applyFont="1" applyBorder="1" applyAlignment="1">
      <alignment horizontal="left" vertical="top" wrapText="1"/>
    </xf>
    <xf numFmtId="0" fontId="13" fillId="0" borderId="0" xfId="0" applyFont="1" applyBorder="1" applyAlignment="1">
      <alignment horizontal="center" vertical="center" wrapText="1"/>
    </xf>
    <xf numFmtId="0" fontId="18" fillId="0" borderId="0" xfId="0" applyFont="1" applyBorder="1" applyAlignment="1">
      <alignment horizontal="center" vertical="center" wrapText="1"/>
    </xf>
    <xf numFmtId="0" fontId="15" fillId="0" borderId="0" xfId="0" applyFont="1" applyBorder="1" applyAlignment="1">
      <alignment horizontal="left" vertical="center" wrapText="1"/>
    </xf>
    <xf numFmtId="0" fontId="19" fillId="0" borderId="0" xfId="0" applyFont="1" applyBorder="1" applyAlignment="1">
      <alignment horizontal="left" vertical="center" wrapText="1"/>
    </xf>
    <xf numFmtId="0" fontId="21" fillId="0" borderId="0" xfId="0" applyFont="1" applyBorder="1" applyAlignment="1">
      <alignment horizontal="left" vertical="top" wrapText="1"/>
    </xf>
    <xf numFmtId="0" fontId="28" fillId="2" borderId="8"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8"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25" fillId="0" borderId="0" xfId="0" applyFont="1" applyBorder="1" applyAlignment="1">
      <alignment horizontal="center" vertical="center" wrapText="1"/>
    </xf>
    <xf numFmtId="0" fontId="8" fillId="0" borderId="0" xfId="0" applyFont="1" applyBorder="1" applyAlignment="1">
      <alignment horizontal="center" vertical="top" wrapText="1"/>
    </xf>
    <xf numFmtId="0" fontId="10" fillId="0" borderId="0" xfId="0" applyFont="1" applyBorder="1" applyAlignment="1">
      <alignment horizontal="left" vertical="top" wrapText="1"/>
    </xf>
    <xf numFmtId="9" fontId="1" fillId="2" borderId="1" xfId="0" applyNumberFormat="1" applyFont="1" applyFill="1" applyBorder="1" applyAlignment="1">
      <alignment horizontal="center" vertical="center"/>
    </xf>
    <xf numFmtId="0" fontId="10" fillId="2"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0" fontId="0" fillId="0" borderId="0" xfId="0" applyAlignment="1">
      <alignment horizontal="center"/>
    </xf>
    <xf numFmtId="0" fontId="2" fillId="0" borderId="0" xfId="0" applyFont="1" applyBorder="1" applyAlignment="1">
      <alignment horizontal="center" vertical="center" wrapText="1"/>
    </xf>
    <xf numFmtId="0" fontId="1" fillId="0" borderId="0" xfId="0" applyFont="1" applyBorder="1" applyAlignment="1">
      <alignment horizontal="center" vertical="center" wrapText="1"/>
    </xf>
    <xf numFmtId="0" fontId="5" fillId="0" borderId="0" xfId="0" applyFont="1" applyBorder="1" applyAlignment="1">
      <alignment horizontal="center" vertical="center" wrapText="1"/>
    </xf>
    <xf numFmtId="0" fontId="7" fillId="0" borderId="0" xfId="0" applyFont="1" applyBorder="1" applyAlignment="1">
      <alignment horizontal="center" vertical="top" wrapText="1"/>
    </xf>
    <xf numFmtId="0" fontId="5" fillId="5" borderId="6" xfId="0" applyFont="1" applyFill="1" applyBorder="1" applyAlignment="1">
      <alignment horizontal="center" vertical="center" wrapText="1"/>
    </xf>
    <xf numFmtId="9" fontId="1" fillId="2" borderId="1" xfId="0" applyNumberFormat="1" applyFont="1" applyFill="1" applyBorder="1" applyAlignment="1">
      <alignment horizontal="center" vertical="center"/>
    </xf>
    <xf numFmtId="0" fontId="10" fillId="2" borderId="1" xfId="0" applyNumberFormat="1" applyFont="1" applyFill="1" applyBorder="1" applyAlignment="1">
      <alignment horizontal="center" vertical="center" wrapText="1"/>
    </xf>
    <xf numFmtId="0" fontId="3" fillId="0" borderId="0" xfId="0" applyFont="1" applyBorder="1" applyAlignment="1">
      <alignment horizontal="center" vertical="center" wrapText="1"/>
    </xf>
    <xf numFmtId="0" fontId="6" fillId="0" borderId="0" xfId="0" applyFont="1" applyBorder="1" applyAlignment="1">
      <alignment horizontal="center" vertical="center" wrapText="1"/>
    </xf>
    <xf numFmtId="9" fontId="5" fillId="6" borderId="1" xfId="0" applyNumberFormat="1" applyFont="1" applyFill="1" applyBorder="1" applyAlignment="1">
      <alignment horizontal="center" vertical="center" wrapText="1"/>
    </xf>
    <xf numFmtId="9" fontId="5" fillId="0" borderId="0" xfId="0" applyNumberFormat="1" applyFont="1" applyFill="1" applyBorder="1" applyAlignment="1">
      <alignment horizontal="center" vertical="center" wrapText="1"/>
    </xf>
    <xf numFmtId="0" fontId="22" fillId="3" borderId="6" xfId="0" applyNumberFormat="1" applyFont="1" applyFill="1" applyBorder="1" applyAlignment="1">
      <alignment vertical="center" wrapText="1"/>
    </xf>
    <xf numFmtId="9" fontId="34" fillId="0" borderId="0" xfId="1" applyFont="1" applyBorder="1" applyAlignment="1">
      <alignment horizontal="center"/>
    </xf>
    <xf numFmtId="9" fontId="6" fillId="0" borderId="0" xfId="0" applyNumberFormat="1" applyFont="1" applyBorder="1" applyAlignment="1">
      <alignment vertical="center" wrapText="1"/>
    </xf>
    <xf numFmtId="9" fontId="8" fillId="0" borderId="0" xfId="0" applyNumberFormat="1" applyFont="1" applyBorder="1" applyAlignment="1">
      <alignment vertical="center" wrapText="1"/>
    </xf>
    <xf numFmtId="9" fontId="34" fillId="0" borderId="0" xfId="0" applyNumberFormat="1" applyFont="1" applyAlignment="1">
      <alignment vertical="center"/>
    </xf>
    <xf numFmtId="0" fontId="34" fillId="0" borderId="0" xfId="0" applyFont="1"/>
    <xf numFmtId="9" fontId="34" fillId="6" borderId="0" xfId="0" applyNumberFormat="1" applyFont="1" applyFill="1" applyAlignment="1">
      <alignment horizontal="center"/>
    </xf>
    <xf numFmtId="9" fontId="34" fillId="0" borderId="0" xfId="0" applyNumberFormat="1" applyFont="1" applyFill="1" applyBorder="1" applyAlignment="1">
      <alignment horizontal="center"/>
    </xf>
    <xf numFmtId="9" fontId="1" fillId="6" borderId="1" xfId="0" applyNumberFormat="1" applyFont="1" applyFill="1" applyBorder="1" applyAlignment="1">
      <alignment horizontal="center" vertical="center"/>
    </xf>
    <xf numFmtId="9" fontId="1" fillId="3" borderId="1" xfId="0" applyNumberFormat="1" applyFont="1" applyFill="1" applyBorder="1" applyAlignment="1">
      <alignment horizontal="center" vertical="center"/>
    </xf>
    <xf numFmtId="0" fontId="10" fillId="3" borderId="1" xfId="0"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6" borderId="1" xfId="0" applyFont="1" applyFill="1" applyBorder="1" applyAlignment="1">
      <alignment horizontal="center" vertical="center" wrapText="1"/>
    </xf>
    <xf numFmtId="9" fontId="26" fillId="2" borderId="1" xfId="0" applyNumberFormat="1" applyFont="1" applyFill="1" applyBorder="1" applyAlignment="1">
      <alignment horizontal="center" vertical="center"/>
    </xf>
    <xf numFmtId="1" fontId="35" fillId="2" borderId="1" xfId="1" applyNumberFormat="1" applyFont="1" applyFill="1" applyBorder="1" applyAlignment="1">
      <alignment horizontal="center" vertical="center" wrapText="1"/>
    </xf>
    <xf numFmtId="0" fontId="14" fillId="3" borderId="1" xfId="0" applyFont="1" applyFill="1" applyBorder="1" applyAlignment="1">
      <alignment horizontal="center" vertical="center" wrapText="1"/>
    </xf>
    <xf numFmtId="0" fontId="35" fillId="2" borderId="1" xfId="0" applyNumberFormat="1" applyFont="1" applyFill="1" applyBorder="1" applyAlignment="1">
      <alignment horizontal="center" vertical="center" wrapText="1"/>
    </xf>
    <xf numFmtId="9" fontId="35" fillId="2" borderId="1" xfId="0" applyNumberFormat="1" applyFont="1" applyFill="1" applyBorder="1" applyAlignment="1">
      <alignment horizontal="center" vertical="center" wrapText="1"/>
    </xf>
    <xf numFmtId="9" fontId="14" fillId="3" borderId="1" xfId="0" applyNumberFormat="1" applyFont="1" applyFill="1" applyBorder="1" applyAlignment="1">
      <alignment horizontal="center" vertical="center" wrapText="1"/>
    </xf>
    <xf numFmtId="9" fontId="10" fillId="3" borderId="1" xfId="0" applyNumberFormat="1" applyFont="1" applyFill="1" applyBorder="1" applyAlignment="1">
      <alignment horizontal="center" vertical="center" wrapText="1"/>
    </xf>
    <xf numFmtId="9" fontId="1" fillId="3" borderId="1" xfId="1" applyFont="1" applyFill="1" applyBorder="1" applyAlignment="1">
      <alignment horizontal="center" vertical="center"/>
    </xf>
    <xf numFmtId="0" fontId="35" fillId="0" borderId="0" xfId="0" applyFont="1"/>
    <xf numFmtId="0" fontId="1" fillId="3" borderId="1" xfId="1" applyNumberFormat="1" applyFont="1" applyFill="1" applyBorder="1" applyAlignment="1">
      <alignment horizontal="center" vertical="center"/>
    </xf>
    <xf numFmtId="0" fontId="26" fillId="2" borderId="1" xfId="0" applyFont="1" applyFill="1" applyBorder="1" applyAlignment="1">
      <alignment horizontal="center" vertical="center" wrapText="1"/>
    </xf>
    <xf numFmtId="0" fontId="35" fillId="2" borderId="1" xfId="0" applyFont="1" applyFill="1" applyBorder="1" applyAlignment="1">
      <alignment horizontal="center" vertical="center" wrapText="1"/>
    </xf>
    <xf numFmtId="9" fontId="1" fillId="6" borderId="1" xfId="0" applyNumberFormat="1" applyFont="1" applyFill="1" applyBorder="1" applyAlignment="1">
      <alignment horizontal="center" vertical="center"/>
    </xf>
    <xf numFmtId="0" fontId="1" fillId="4" borderId="6" xfId="0" applyFont="1" applyFill="1" applyBorder="1" applyAlignment="1">
      <alignment horizontal="center" vertical="center" wrapText="1"/>
    </xf>
    <xf numFmtId="9" fontId="5" fillId="6" borderId="9" xfId="0" applyNumberFormat="1" applyFont="1" applyFill="1" applyBorder="1" applyAlignment="1">
      <alignment horizontal="center" vertical="center" wrapText="1"/>
    </xf>
    <xf numFmtId="9" fontId="1" fillId="22" borderId="1" xfId="0" applyNumberFormat="1" applyFont="1" applyFill="1" applyBorder="1" applyAlignment="1">
      <alignment horizontal="center" vertical="center"/>
    </xf>
    <xf numFmtId="9" fontId="5" fillId="6" borderId="4" xfId="0" applyNumberFormat="1" applyFont="1" applyFill="1" applyBorder="1" applyAlignment="1">
      <alignment horizontal="center" vertical="center" wrapText="1"/>
    </xf>
    <xf numFmtId="0" fontId="0" fillId="0" borderId="0" xfId="0" applyFill="1" applyBorder="1"/>
    <xf numFmtId="0" fontId="10" fillId="0" borderId="0" xfId="0" applyFont="1" applyFill="1" applyBorder="1" applyAlignment="1">
      <alignment vertical="center" wrapText="1"/>
    </xf>
    <xf numFmtId="9" fontId="0" fillId="0" borderId="0" xfId="0" applyNumberFormat="1" applyFill="1" applyBorder="1" applyAlignment="1">
      <alignment horizontal="center"/>
    </xf>
    <xf numFmtId="0" fontId="22" fillId="3" borderId="6" xfId="0" applyFont="1" applyFill="1" applyBorder="1" applyAlignment="1">
      <alignment vertical="center" wrapText="1"/>
    </xf>
    <xf numFmtId="9" fontId="15" fillId="3" borderId="6" xfId="0" applyNumberFormat="1" applyFont="1" applyFill="1" applyBorder="1" applyAlignment="1">
      <alignment horizontal="left" vertical="center"/>
    </xf>
    <xf numFmtId="9" fontId="0" fillId="0" borderId="0" xfId="0" applyNumberFormat="1" applyFill="1" applyBorder="1"/>
    <xf numFmtId="0" fontId="10" fillId="3" borderId="6" xfId="0" applyFont="1" applyFill="1" applyBorder="1" applyAlignment="1">
      <alignment vertical="center" wrapText="1"/>
    </xf>
    <xf numFmtId="9" fontId="1" fillId="3" borderId="6" xfId="0" applyNumberFormat="1" applyFont="1" applyFill="1" applyBorder="1" applyAlignment="1">
      <alignment vertical="center"/>
    </xf>
    <xf numFmtId="0" fontId="10" fillId="3" borderId="6" xfId="0" applyNumberFormat="1" applyFont="1" applyFill="1" applyBorder="1" applyAlignment="1">
      <alignment vertical="center" wrapText="1"/>
    </xf>
    <xf numFmtId="0" fontId="10" fillId="4" borderId="6" xfId="0" applyFont="1" applyFill="1" applyBorder="1" applyAlignment="1">
      <alignment vertical="center" wrapText="1"/>
    </xf>
    <xf numFmtId="9" fontId="1" fillId="4" borderId="6" xfId="0" applyNumberFormat="1" applyFont="1" applyFill="1" applyBorder="1" applyAlignment="1">
      <alignment vertical="center"/>
    </xf>
    <xf numFmtId="0" fontId="10" fillId="4" borderId="6" xfId="0" applyNumberFormat="1" applyFont="1" applyFill="1" applyBorder="1" applyAlignment="1">
      <alignment vertical="center" wrapText="1"/>
    </xf>
    <xf numFmtId="9" fontId="34" fillId="0" borderId="0" xfId="0" applyNumberFormat="1" applyFont="1" applyFill="1" applyBorder="1" applyAlignment="1">
      <alignment vertical="center"/>
    </xf>
    <xf numFmtId="0" fontId="4" fillId="0" borderId="0" xfId="0" applyFont="1" applyAlignment="1">
      <alignment horizontal="center"/>
    </xf>
    <xf numFmtId="0" fontId="10" fillId="3" borderId="1" xfId="0"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9" fontId="1" fillId="6" borderId="1" xfId="0" applyNumberFormat="1" applyFont="1" applyFill="1" applyBorder="1" applyAlignment="1">
      <alignment horizontal="center" vertical="center"/>
    </xf>
    <xf numFmtId="9" fontId="1" fillId="7" borderId="1" xfId="1" applyFont="1" applyFill="1" applyBorder="1" applyAlignment="1">
      <alignment horizontal="center" vertical="center"/>
    </xf>
    <xf numFmtId="9" fontId="0" fillId="7" borderId="1" xfId="0" applyNumberFormat="1" applyFill="1" applyBorder="1" applyAlignment="1">
      <alignment horizontal="center"/>
    </xf>
    <xf numFmtId="9" fontId="1" fillId="8" borderId="1" xfId="1" applyFont="1" applyFill="1" applyBorder="1" applyAlignment="1">
      <alignment horizontal="center" vertical="center"/>
    </xf>
    <xf numFmtId="9" fontId="34" fillId="22" borderId="1" xfId="0" applyNumberFormat="1" applyFont="1" applyFill="1" applyBorder="1" applyAlignment="1">
      <alignment horizontal="center"/>
    </xf>
    <xf numFmtId="0" fontId="31" fillId="17" borderId="6" xfId="0" applyFont="1" applyFill="1" applyBorder="1" applyAlignment="1">
      <alignment horizontal="center" vertical="center" wrapText="1"/>
    </xf>
    <xf numFmtId="0" fontId="31" fillId="17" borderId="8" xfId="0" applyFont="1" applyFill="1" applyBorder="1" applyAlignment="1">
      <alignment horizontal="center" vertical="center" wrapText="1"/>
    </xf>
    <xf numFmtId="0" fontId="31" fillId="17" borderId="9" xfId="0" applyFont="1" applyFill="1" applyBorder="1" applyAlignment="1">
      <alignment horizontal="center" vertical="center" wrapText="1"/>
    </xf>
    <xf numFmtId="9" fontId="30" fillId="6" borderId="6" xfId="0" applyNumberFormat="1" applyFont="1" applyFill="1" applyBorder="1" applyAlignment="1">
      <alignment horizontal="center" vertical="center"/>
    </xf>
    <xf numFmtId="9" fontId="30" fillId="6" borderId="8" xfId="0" applyNumberFormat="1" applyFont="1" applyFill="1" applyBorder="1" applyAlignment="1">
      <alignment horizontal="center" vertical="center"/>
    </xf>
    <xf numFmtId="9" fontId="30" fillId="6" borderId="9" xfId="0" applyNumberFormat="1" applyFont="1" applyFill="1" applyBorder="1" applyAlignment="1">
      <alignment horizontal="center" vertical="center"/>
    </xf>
    <xf numFmtId="0" fontId="31" fillId="17" borderId="6" xfId="0" applyNumberFormat="1" applyFont="1" applyFill="1" applyBorder="1" applyAlignment="1">
      <alignment horizontal="center" vertical="center" wrapText="1"/>
    </xf>
    <xf numFmtId="0" fontId="31" fillId="17" borderId="8" xfId="0" applyNumberFormat="1" applyFont="1" applyFill="1" applyBorder="1" applyAlignment="1">
      <alignment horizontal="center" vertical="center" wrapText="1"/>
    </xf>
    <xf numFmtId="0" fontId="31" fillId="17" borderId="9" xfId="0" applyNumberFormat="1" applyFont="1" applyFill="1" applyBorder="1" applyAlignment="1">
      <alignment horizontal="center" vertical="center"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5" fillId="5" borderId="2"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28" fillId="2" borderId="6" xfId="0" applyFont="1" applyFill="1" applyBorder="1" applyAlignment="1">
      <alignment horizontal="center" vertical="center" wrapText="1"/>
    </xf>
    <xf numFmtId="0" fontId="28" fillId="2" borderId="8" xfId="0" applyFont="1" applyFill="1" applyBorder="1" applyAlignment="1">
      <alignment horizontal="center" vertical="center" wrapText="1"/>
    </xf>
    <xf numFmtId="0" fontId="0" fillId="2" borderId="8" xfId="0" applyFill="1" applyBorder="1" applyAlignment="1">
      <alignment horizontal="center" vertical="center" wrapText="1"/>
    </xf>
    <xf numFmtId="0" fontId="29" fillId="17" borderId="6" xfId="0" applyFont="1" applyFill="1" applyBorder="1" applyAlignment="1">
      <alignment horizontal="center" vertical="center" wrapText="1"/>
    </xf>
    <xf numFmtId="0" fontId="29" fillId="17" borderId="8" xfId="0" applyFont="1" applyFill="1" applyBorder="1" applyAlignment="1">
      <alignment horizontal="center" vertical="center" wrapText="1"/>
    </xf>
    <xf numFmtId="0" fontId="29" fillId="17" borderId="9" xfId="0" applyFont="1" applyFill="1" applyBorder="1" applyAlignment="1">
      <alignment horizontal="center" vertical="center" wrapText="1"/>
    </xf>
    <xf numFmtId="9" fontId="1" fillId="6" borderId="6" xfId="0" applyNumberFormat="1" applyFont="1" applyFill="1" applyBorder="1" applyAlignment="1">
      <alignment horizontal="center" vertical="center"/>
    </xf>
    <xf numFmtId="9" fontId="1" fillId="6" borderId="8" xfId="0" applyNumberFormat="1" applyFont="1" applyFill="1" applyBorder="1" applyAlignment="1">
      <alignment horizontal="center" vertical="center"/>
    </xf>
    <xf numFmtId="9" fontId="1" fillId="6" borderId="9"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wrapText="1"/>
    </xf>
    <xf numFmtId="0" fontId="10" fillId="2" borderId="8" xfId="0" applyNumberFormat="1" applyFont="1" applyFill="1" applyBorder="1" applyAlignment="1">
      <alignment horizontal="center" vertical="center" wrapText="1"/>
    </xf>
    <xf numFmtId="0" fontId="10" fillId="2" borderId="9" xfId="0" applyNumberFormat="1"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9" fontId="1" fillId="2" borderId="6" xfId="0" applyNumberFormat="1" applyFont="1" applyFill="1" applyBorder="1" applyAlignment="1">
      <alignment horizontal="center" vertical="center"/>
    </xf>
    <xf numFmtId="9" fontId="1" fillId="2" borderId="8" xfId="0" applyNumberFormat="1" applyFont="1" applyFill="1" applyBorder="1" applyAlignment="1">
      <alignment horizontal="center" vertical="center"/>
    </xf>
    <xf numFmtId="9" fontId="1" fillId="2" borderId="9" xfId="0" applyNumberFormat="1" applyFont="1" applyFill="1" applyBorder="1" applyAlignment="1">
      <alignment horizontal="center" vertical="center"/>
    </xf>
    <xf numFmtId="0" fontId="11" fillId="2" borderId="6"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9" fontId="10" fillId="2" borderId="8" xfId="0" applyNumberFormat="1" applyFont="1" applyFill="1" applyBorder="1" applyAlignment="1">
      <alignment horizontal="center" vertical="center" wrapText="1"/>
    </xf>
    <xf numFmtId="9" fontId="10" fillId="2" borderId="9" xfId="0" applyNumberFormat="1" applyFont="1" applyFill="1" applyBorder="1" applyAlignment="1">
      <alignment horizontal="center" vertical="center" wrapText="1"/>
    </xf>
    <xf numFmtId="9" fontId="10" fillId="2" borderId="1" xfId="0" applyNumberFormat="1" applyFont="1" applyFill="1" applyBorder="1" applyAlignment="1">
      <alignment horizontal="center" vertical="center" textRotation="255" wrapText="1"/>
    </xf>
    <xf numFmtId="0" fontId="9" fillId="2" borderId="1"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left" vertical="center" wrapText="1"/>
    </xf>
    <xf numFmtId="0" fontId="5" fillId="0" borderId="1" xfId="0" applyFont="1" applyBorder="1" applyAlignment="1">
      <alignment horizontal="left" vertical="center" wrapText="1"/>
    </xf>
    <xf numFmtId="0" fontId="7" fillId="0" borderId="1" xfId="0" applyFont="1" applyBorder="1" applyAlignment="1">
      <alignment horizontal="left" vertical="top" wrapText="1"/>
    </xf>
    <xf numFmtId="0" fontId="2" fillId="2" borderId="1" xfId="0" applyFont="1" applyFill="1" applyBorder="1" applyAlignment="1">
      <alignment horizontal="center" vertical="top" wrapText="1"/>
    </xf>
    <xf numFmtId="0" fontId="33" fillId="17" borderId="6" xfId="0" applyFont="1" applyFill="1" applyBorder="1" applyAlignment="1">
      <alignment horizontal="center" vertical="center" wrapText="1"/>
    </xf>
    <xf numFmtId="0" fontId="11" fillId="17" borderId="8" xfId="0" applyFont="1" applyFill="1" applyBorder="1" applyAlignment="1">
      <alignment horizontal="center" vertical="center" wrapText="1"/>
    </xf>
    <xf numFmtId="0" fontId="11" fillId="17" borderId="9" xfId="0" applyFont="1" applyFill="1" applyBorder="1" applyAlignment="1">
      <alignment horizontal="center" vertical="center" wrapText="1"/>
    </xf>
    <xf numFmtId="0" fontId="10" fillId="17" borderId="6" xfId="0" applyNumberFormat="1" applyFont="1" applyFill="1" applyBorder="1" applyAlignment="1">
      <alignment horizontal="center" vertical="center" wrapText="1"/>
    </xf>
    <xf numFmtId="0" fontId="10" fillId="17" borderId="8" xfId="0" applyNumberFormat="1" applyFont="1" applyFill="1" applyBorder="1" applyAlignment="1">
      <alignment horizontal="center" vertical="center" wrapText="1"/>
    </xf>
    <xf numFmtId="0" fontId="10" fillId="17" borderId="9" xfId="0" applyNumberFormat="1" applyFont="1" applyFill="1" applyBorder="1" applyAlignment="1">
      <alignment horizontal="center" vertical="center" wrapText="1"/>
    </xf>
    <xf numFmtId="0" fontId="11" fillId="17" borderId="6" xfId="0" applyFont="1" applyFill="1" applyBorder="1" applyAlignment="1">
      <alignment horizontal="center" vertical="center" wrapText="1"/>
    </xf>
    <xf numFmtId="0" fontId="10" fillId="17" borderId="6" xfId="0" applyFont="1" applyFill="1" applyBorder="1" applyAlignment="1">
      <alignment horizontal="center" vertical="center" wrapText="1"/>
    </xf>
    <xf numFmtId="0" fontId="10" fillId="17" borderId="8" xfId="0" applyFont="1" applyFill="1" applyBorder="1" applyAlignment="1">
      <alignment horizontal="center" vertical="center" wrapText="1"/>
    </xf>
    <xf numFmtId="0" fontId="10" fillId="17" borderId="9" xfId="0" applyFont="1" applyFill="1" applyBorder="1" applyAlignment="1">
      <alignment horizontal="center" vertical="center" wrapText="1"/>
    </xf>
    <xf numFmtId="9" fontId="5" fillId="6" borderId="6" xfId="0" applyNumberFormat="1" applyFont="1" applyFill="1" applyBorder="1" applyAlignment="1">
      <alignment horizontal="center" vertical="center"/>
    </xf>
    <xf numFmtId="9" fontId="5" fillId="6" borderId="8" xfId="0" applyNumberFormat="1" applyFont="1" applyFill="1" applyBorder="1" applyAlignment="1">
      <alignment horizontal="center" vertical="center"/>
    </xf>
    <xf numFmtId="9" fontId="5" fillId="6" borderId="9" xfId="0" applyNumberFormat="1" applyFont="1" applyFill="1" applyBorder="1" applyAlignment="1">
      <alignment horizontal="center" vertical="center"/>
    </xf>
    <xf numFmtId="0" fontId="34" fillId="3" borderId="1" xfId="0" applyFont="1" applyFill="1" applyBorder="1" applyAlignment="1">
      <alignment horizontal="center" vertical="center"/>
    </xf>
    <xf numFmtId="0" fontId="10" fillId="2" borderId="1" xfId="0" applyFont="1" applyFill="1" applyBorder="1" applyAlignment="1">
      <alignment horizontal="center" vertical="center" wrapText="1"/>
    </xf>
    <xf numFmtId="9" fontId="1" fillId="6" borderId="1" xfId="0" applyNumberFormat="1" applyFont="1" applyFill="1" applyBorder="1" applyAlignment="1">
      <alignment horizontal="center" vertical="center"/>
    </xf>
    <xf numFmtId="0" fontId="10" fillId="2" borderId="1" xfId="0" applyNumberFormat="1" applyFont="1" applyFill="1" applyBorder="1" applyAlignment="1">
      <alignment horizontal="center" vertical="center" wrapText="1"/>
    </xf>
    <xf numFmtId="0" fontId="10" fillId="10" borderId="6" xfId="0" applyNumberFormat="1" applyFont="1" applyFill="1" applyBorder="1" applyAlignment="1">
      <alignment horizontal="center" vertical="center" wrapText="1"/>
    </xf>
    <xf numFmtId="0" fontId="10" fillId="10" borderId="8" xfId="0" applyNumberFormat="1" applyFont="1" applyFill="1" applyBorder="1" applyAlignment="1">
      <alignment horizontal="center" vertical="center" wrapText="1"/>
    </xf>
    <xf numFmtId="0" fontId="10" fillId="10" borderId="9"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9" fontId="1" fillId="2" borderId="1" xfId="0" applyNumberFormat="1" applyFont="1" applyFill="1" applyBorder="1" applyAlignment="1">
      <alignment horizontal="center" vertical="center"/>
    </xf>
    <xf numFmtId="0" fontId="2" fillId="4" borderId="2" xfId="0" applyFont="1" applyFill="1" applyBorder="1" applyAlignment="1">
      <alignment horizontal="center" vertical="top" wrapText="1"/>
    </xf>
    <xf numFmtId="0" fontId="2" fillId="4" borderId="3" xfId="0" applyFont="1" applyFill="1" applyBorder="1" applyAlignment="1">
      <alignment horizontal="center" vertical="top" wrapText="1"/>
    </xf>
    <xf numFmtId="0" fontId="2" fillId="4" borderId="4" xfId="0" applyFont="1" applyFill="1" applyBorder="1" applyAlignment="1">
      <alignment horizontal="center" vertical="top" wrapText="1"/>
    </xf>
    <xf numFmtId="4" fontId="10" fillId="2" borderId="1" xfId="0" applyNumberFormat="1" applyFont="1" applyFill="1" applyBorder="1" applyAlignment="1">
      <alignment horizontal="center" vertical="center" wrapText="1"/>
    </xf>
    <xf numFmtId="4" fontId="10" fillId="2" borderId="6" xfId="0" applyNumberFormat="1" applyFont="1" applyFill="1" applyBorder="1" applyAlignment="1">
      <alignment horizontal="center" vertical="center" wrapText="1"/>
    </xf>
    <xf numFmtId="4" fontId="10" fillId="2" borderId="8" xfId="0" applyNumberFormat="1" applyFont="1" applyFill="1" applyBorder="1" applyAlignment="1">
      <alignment horizontal="center" vertical="center" wrapText="1"/>
    </xf>
    <xf numFmtId="4" fontId="10" fillId="2" borderId="9"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9" fontId="1" fillId="8" borderId="1" xfId="0" applyNumberFormat="1" applyFont="1" applyFill="1" applyBorder="1" applyAlignment="1">
      <alignment horizontal="center" vertical="center"/>
    </xf>
    <xf numFmtId="0" fontId="1" fillId="2" borderId="1" xfId="0" applyNumberFormat="1" applyFont="1" applyFill="1" applyBorder="1" applyAlignment="1">
      <alignment horizontal="center" vertical="center"/>
    </xf>
    <xf numFmtId="9" fontId="1" fillId="3" borderId="1" xfId="0" applyNumberFormat="1" applyFont="1" applyFill="1" applyBorder="1" applyAlignment="1">
      <alignment horizontal="center" vertical="center"/>
    </xf>
    <xf numFmtId="0" fontId="9" fillId="2" borderId="1" xfId="0" applyFont="1" applyFill="1" applyBorder="1" applyAlignment="1">
      <alignment horizontal="justify" vertical="center" wrapText="1"/>
    </xf>
    <xf numFmtId="9" fontId="10" fillId="2" borderId="1" xfId="0" applyNumberFormat="1" applyFont="1" applyFill="1" applyBorder="1" applyAlignment="1">
      <alignment horizontal="center" vertical="center" wrapText="1"/>
    </xf>
    <xf numFmtId="0" fontId="2" fillId="3" borderId="2" xfId="0" applyFont="1" applyFill="1" applyBorder="1" applyAlignment="1">
      <alignment horizontal="center" vertical="top" wrapText="1"/>
    </xf>
    <xf numFmtId="0" fontId="2" fillId="3" borderId="3" xfId="0" applyFont="1" applyFill="1" applyBorder="1" applyAlignment="1">
      <alignment horizontal="center" vertical="top" wrapText="1"/>
    </xf>
    <xf numFmtId="0" fontId="2" fillId="3" borderId="4" xfId="0" applyFont="1" applyFill="1" applyBorder="1" applyAlignment="1">
      <alignment horizontal="center" vertical="top" wrapText="1"/>
    </xf>
    <xf numFmtId="9" fontId="1" fillId="7" borderId="1" xfId="0" applyNumberFormat="1" applyFont="1" applyFill="1" applyBorder="1" applyAlignment="1">
      <alignment horizontal="center" vertical="center"/>
    </xf>
    <xf numFmtId="0" fontId="0" fillId="2" borderId="6" xfId="0" applyFill="1" applyBorder="1" applyAlignment="1">
      <alignment horizontal="center" vertical="center" wrapText="1"/>
    </xf>
    <xf numFmtId="0" fontId="0" fillId="2" borderId="9" xfId="0" applyFill="1" applyBorder="1" applyAlignment="1">
      <alignment horizontal="center" vertical="center" wrapText="1"/>
    </xf>
    <xf numFmtId="9" fontId="1" fillId="2" borderId="14" xfId="0" applyNumberFormat="1" applyFont="1" applyFill="1" applyBorder="1" applyAlignment="1">
      <alignment horizontal="center" vertical="center" wrapText="1"/>
    </xf>
    <xf numFmtId="9" fontId="1" fillId="2" borderId="15" xfId="0" applyNumberFormat="1" applyFont="1" applyFill="1" applyBorder="1" applyAlignment="1">
      <alignment horizontal="center" vertical="center" wrapText="1"/>
    </xf>
    <xf numFmtId="9" fontId="1" fillId="2" borderId="12" xfId="0" applyNumberFormat="1" applyFont="1" applyFill="1" applyBorder="1" applyAlignment="1">
      <alignment horizontal="center" vertical="center" wrapText="1"/>
    </xf>
    <xf numFmtId="9" fontId="1" fillId="2" borderId="16" xfId="0" applyNumberFormat="1" applyFont="1" applyFill="1" applyBorder="1" applyAlignment="1">
      <alignment horizontal="center" vertical="center" wrapText="1"/>
    </xf>
    <xf numFmtId="9" fontId="1" fillId="2" borderId="0" xfId="0" applyNumberFormat="1" applyFont="1" applyFill="1" applyBorder="1" applyAlignment="1">
      <alignment horizontal="center" vertical="center" wrapText="1"/>
    </xf>
    <xf numFmtId="9" fontId="1" fillId="2" borderId="10" xfId="0" applyNumberFormat="1" applyFont="1" applyFill="1" applyBorder="1" applyAlignment="1">
      <alignment horizontal="center" vertical="center" wrapText="1"/>
    </xf>
    <xf numFmtId="9" fontId="1" fillId="2" borderId="17" xfId="0" applyNumberFormat="1" applyFont="1" applyFill="1" applyBorder="1" applyAlignment="1">
      <alignment horizontal="center" vertical="center" wrapText="1"/>
    </xf>
    <xf numFmtId="9" fontId="1" fillId="2" borderId="18" xfId="0" applyNumberFormat="1" applyFont="1" applyFill="1" applyBorder="1" applyAlignment="1">
      <alignment horizontal="center" vertical="center" wrapText="1"/>
    </xf>
    <xf numFmtId="9" fontId="1" fillId="2" borderId="11" xfId="0" applyNumberFormat="1" applyFont="1" applyFill="1" applyBorder="1" applyAlignment="1">
      <alignment horizontal="center" vertical="center" wrapText="1"/>
    </xf>
    <xf numFmtId="10" fontId="0" fillId="2" borderId="6" xfId="1" applyNumberFormat="1" applyFont="1" applyFill="1" applyBorder="1" applyAlignment="1">
      <alignment horizontal="center" vertical="center" wrapText="1"/>
    </xf>
    <xf numFmtId="10" fontId="0" fillId="2" borderId="8" xfId="1" applyNumberFormat="1" applyFont="1" applyFill="1" applyBorder="1" applyAlignment="1">
      <alignment horizontal="center" vertical="center" wrapText="1"/>
    </xf>
    <xf numFmtId="10" fontId="0" fillId="2" borderId="9" xfId="1" applyNumberFormat="1" applyFont="1" applyFill="1" applyBorder="1" applyAlignment="1">
      <alignment horizontal="center" vertical="center" wrapText="1"/>
    </xf>
    <xf numFmtId="0" fontId="28" fillId="2" borderId="1" xfId="0" applyFont="1" applyFill="1" applyBorder="1" applyAlignment="1">
      <alignment horizontal="center" vertical="center" wrapText="1"/>
    </xf>
    <xf numFmtId="0" fontId="32" fillId="2" borderId="8" xfId="0" applyFont="1" applyFill="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0" fillId="2" borderId="6" xfId="0" applyFont="1" applyFill="1" applyBorder="1" applyAlignment="1">
      <alignment horizontal="justify" vertical="center" wrapText="1"/>
    </xf>
    <xf numFmtId="0" fontId="10" fillId="2" borderId="8" xfId="0" applyFont="1" applyFill="1" applyBorder="1" applyAlignment="1">
      <alignment horizontal="justify" vertical="center" wrapText="1"/>
    </xf>
    <xf numFmtId="0" fontId="10" fillId="2" borderId="9" xfId="0" applyFont="1" applyFill="1" applyBorder="1" applyAlignment="1">
      <alignment horizontal="justify" vertical="center" wrapText="1"/>
    </xf>
    <xf numFmtId="9" fontId="1" fillId="7" borderId="6" xfId="0" applyNumberFormat="1" applyFont="1" applyFill="1" applyBorder="1" applyAlignment="1">
      <alignment horizontal="center" vertical="center"/>
    </xf>
    <xf numFmtId="9" fontId="1" fillId="7" borderId="8" xfId="0" applyNumberFormat="1" applyFont="1" applyFill="1" applyBorder="1" applyAlignment="1">
      <alignment horizontal="center" vertical="center"/>
    </xf>
    <xf numFmtId="9" fontId="1" fillId="7" borderId="9" xfId="0" applyNumberFormat="1" applyFont="1" applyFill="1" applyBorder="1" applyAlignment="1">
      <alignment horizontal="center" vertical="center"/>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32" fillId="2" borderId="9" xfId="0" applyFont="1" applyFill="1" applyBorder="1" applyAlignment="1">
      <alignment horizontal="center" vertical="center" wrapText="1"/>
    </xf>
    <xf numFmtId="0" fontId="28" fillId="2" borderId="9" xfId="0" applyFont="1" applyFill="1" applyBorder="1" applyAlignment="1">
      <alignment horizontal="center" vertical="center" wrapText="1"/>
    </xf>
    <xf numFmtId="9" fontId="1" fillId="8" borderId="6" xfId="0" applyNumberFormat="1" applyFont="1" applyFill="1" applyBorder="1" applyAlignment="1">
      <alignment horizontal="center" vertical="center"/>
    </xf>
    <xf numFmtId="9" fontId="1" fillId="8" borderId="8" xfId="0" applyNumberFormat="1" applyFont="1" applyFill="1" applyBorder="1" applyAlignment="1">
      <alignment horizontal="center" vertical="center"/>
    </xf>
    <xf numFmtId="9" fontId="1" fillId="8" borderId="9" xfId="0" applyNumberFormat="1" applyFont="1" applyFill="1" applyBorder="1" applyAlignment="1">
      <alignment horizontal="center" vertical="center"/>
    </xf>
    <xf numFmtId="2" fontId="0" fillId="2" borderId="6" xfId="0" applyNumberFormat="1" applyFill="1" applyBorder="1" applyAlignment="1">
      <alignment horizontal="center" vertical="center" wrapText="1"/>
    </xf>
    <xf numFmtId="2" fontId="0" fillId="2" borderId="8" xfId="0" applyNumberFormat="1" applyFill="1" applyBorder="1" applyAlignment="1">
      <alignment horizontal="center" vertical="center" wrapText="1"/>
    </xf>
    <xf numFmtId="2" fontId="0" fillId="2" borderId="9" xfId="0" applyNumberFormat="1" applyFill="1" applyBorder="1" applyAlignment="1">
      <alignment horizontal="center" vertical="center" wrapText="1"/>
    </xf>
    <xf numFmtId="9" fontId="1" fillId="4" borderId="6" xfId="0" applyNumberFormat="1" applyFont="1" applyFill="1" applyBorder="1" applyAlignment="1">
      <alignment horizontal="center" vertical="center"/>
    </xf>
    <xf numFmtId="9" fontId="1" fillId="4" borderId="8" xfId="0" applyNumberFormat="1" applyFont="1" applyFill="1" applyBorder="1" applyAlignment="1">
      <alignment horizontal="center" vertical="center"/>
    </xf>
    <xf numFmtId="9" fontId="1" fillId="4" borderId="9" xfId="0" applyNumberFormat="1" applyFont="1" applyFill="1" applyBorder="1" applyAlignment="1">
      <alignment horizontal="center" vertical="center"/>
    </xf>
    <xf numFmtId="0" fontId="10" fillId="2" borderId="12"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9" fontId="10" fillId="2" borderId="6" xfId="0" applyNumberFormat="1" applyFont="1" applyFill="1" applyBorder="1" applyAlignment="1">
      <alignment horizontal="center" vertical="center" wrapText="1"/>
    </xf>
    <xf numFmtId="9" fontId="1" fillId="3" borderId="6" xfId="1" applyFont="1" applyFill="1" applyBorder="1" applyAlignment="1">
      <alignment horizontal="center" vertical="center"/>
    </xf>
    <xf numFmtId="9" fontId="1" fillId="3" borderId="8" xfId="1" applyFont="1" applyFill="1" applyBorder="1" applyAlignment="1">
      <alignment horizontal="center" vertical="center"/>
    </xf>
    <xf numFmtId="9" fontId="1" fillId="3" borderId="9" xfId="1" applyFont="1" applyFill="1" applyBorder="1" applyAlignment="1">
      <alignment horizontal="center" vertical="center"/>
    </xf>
    <xf numFmtId="9" fontId="1" fillId="6" borderId="6" xfId="1" applyFont="1" applyFill="1" applyBorder="1" applyAlignment="1">
      <alignment horizontal="center" vertical="center"/>
    </xf>
    <xf numFmtId="9" fontId="1" fillId="6" borderId="8" xfId="1" applyFont="1" applyFill="1" applyBorder="1" applyAlignment="1">
      <alignment horizontal="center" vertical="center"/>
    </xf>
    <xf numFmtId="9" fontId="1" fillId="6" borderId="9" xfId="1" applyFont="1" applyFill="1" applyBorder="1" applyAlignment="1">
      <alignment horizontal="center" vertical="center"/>
    </xf>
    <xf numFmtId="9" fontId="1" fillId="2" borderId="6" xfId="0" applyNumberFormat="1" applyFont="1" applyFill="1" applyBorder="1" applyAlignment="1">
      <alignment horizontal="center" vertical="center" wrapText="1"/>
    </xf>
    <xf numFmtId="9" fontId="1" fillId="2" borderId="8" xfId="0" applyNumberFormat="1" applyFont="1" applyFill="1" applyBorder="1" applyAlignment="1">
      <alignment horizontal="center" vertical="center" wrapText="1"/>
    </xf>
    <xf numFmtId="9" fontId="1" fillId="2" borderId="9" xfId="0" applyNumberFormat="1"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13" xfId="0" applyFont="1" applyFill="1" applyBorder="1" applyAlignment="1">
      <alignment horizontal="center" vertical="center" wrapText="1"/>
    </xf>
    <xf numFmtId="9" fontId="10" fillId="2" borderId="6" xfId="1" applyFont="1" applyFill="1" applyBorder="1" applyAlignment="1">
      <alignment horizontal="center" vertical="center" wrapText="1"/>
    </xf>
    <xf numFmtId="9" fontId="10" fillId="2" borderId="8" xfId="1" applyFont="1" applyFill="1" applyBorder="1" applyAlignment="1">
      <alignment horizontal="center" vertical="center" wrapText="1"/>
    </xf>
    <xf numFmtId="9" fontId="10" fillId="2" borderId="9" xfId="1" applyFont="1" applyFill="1" applyBorder="1" applyAlignment="1">
      <alignment horizontal="center" vertical="center" wrapText="1"/>
    </xf>
    <xf numFmtId="1" fontId="1" fillId="2" borderId="6" xfId="0" applyNumberFormat="1" applyFont="1" applyFill="1" applyBorder="1" applyAlignment="1">
      <alignment horizontal="center" vertical="center"/>
    </xf>
    <xf numFmtId="1" fontId="1" fillId="2" borderId="8" xfId="0" applyNumberFormat="1" applyFont="1" applyFill="1" applyBorder="1" applyAlignment="1">
      <alignment horizontal="center" vertical="center"/>
    </xf>
    <xf numFmtId="1" fontId="1" fillId="2" borderId="9" xfId="0" applyNumberFormat="1" applyFont="1" applyFill="1" applyBorder="1" applyAlignment="1">
      <alignment horizontal="center" vertical="center"/>
    </xf>
    <xf numFmtId="9" fontId="1" fillId="7" borderId="6" xfId="1" applyFont="1" applyFill="1" applyBorder="1" applyAlignment="1">
      <alignment horizontal="center" vertical="center"/>
    </xf>
    <xf numFmtId="9" fontId="1" fillId="7" borderId="8" xfId="1" applyFont="1" applyFill="1" applyBorder="1" applyAlignment="1">
      <alignment horizontal="center" vertical="center"/>
    </xf>
    <xf numFmtId="9" fontId="1" fillId="7" borderId="9" xfId="1" applyFont="1" applyFill="1" applyBorder="1" applyAlignment="1">
      <alignment horizontal="center" vertical="center"/>
    </xf>
    <xf numFmtId="9" fontId="1" fillId="3" borderId="6" xfId="0" applyNumberFormat="1" applyFont="1" applyFill="1" applyBorder="1" applyAlignment="1">
      <alignment horizontal="center" vertical="center"/>
    </xf>
    <xf numFmtId="9" fontId="1" fillId="3" borderId="8" xfId="0" applyNumberFormat="1" applyFont="1" applyFill="1" applyBorder="1" applyAlignment="1">
      <alignment horizontal="center" vertical="center"/>
    </xf>
    <xf numFmtId="9" fontId="1" fillId="3" borderId="9" xfId="0" applyNumberFormat="1" applyFont="1" applyFill="1" applyBorder="1" applyAlignment="1">
      <alignment horizontal="center" vertical="center"/>
    </xf>
    <xf numFmtId="0" fontId="10" fillId="2" borderId="6" xfId="0" applyNumberFormat="1" applyFont="1" applyFill="1" applyBorder="1" applyAlignment="1">
      <alignment horizontal="left" vertical="center" wrapText="1"/>
    </xf>
    <xf numFmtId="0" fontId="10" fillId="2" borderId="8" xfId="0" applyNumberFormat="1" applyFont="1" applyFill="1" applyBorder="1" applyAlignment="1">
      <alignment horizontal="left" vertical="center" wrapText="1"/>
    </xf>
    <xf numFmtId="0" fontId="10" fillId="2" borderId="9" xfId="0" applyNumberFormat="1" applyFont="1" applyFill="1" applyBorder="1" applyAlignment="1">
      <alignment horizontal="left" vertical="center" wrapText="1"/>
    </xf>
    <xf numFmtId="0" fontId="14" fillId="2" borderId="6"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9" xfId="0" applyFont="1" applyFill="1" applyBorder="1" applyAlignment="1">
      <alignment horizontal="center" vertical="center" wrapText="1"/>
    </xf>
    <xf numFmtId="9" fontId="10" fillId="2" borderId="6" xfId="0" applyNumberFormat="1" applyFont="1" applyFill="1" applyBorder="1" applyAlignment="1">
      <alignment horizontal="center" vertical="center" textRotation="255" wrapText="1"/>
    </xf>
    <xf numFmtId="9" fontId="10" fillId="2" borderId="8" xfId="0" applyNumberFormat="1" applyFont="1" applyFill="1" applyBorder="1" applyAlignment="1">
      <alignment horizontal="center" vertical="center" textRotation="255" wrapText="1"/>
    </xf>
    <xf numFmtId="9" fontId="10" fillId="2" borderId="9" xfId="0" applyNumberFormat="1" applyFont="1" applyFill="1" applyBorder="1" applyAlignment="1">
      <alignment horizontal="center" vertical="center" textRotation="255" wrapText="1"/>
    </xf>
    <xf numFmtId="0" fontId="6" fillId="5" borderId="6"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13" fillId="0" borderId="1" xfId="0" applyFont="1" applyBorder="1" applyAlignment="1">
      <alignment horizontal="center" vertical="center" wrapText="1"/>
    </xf>
    <xf numFmtId="0" fontId="6" fillId="0" borderId="1" xfId="0" applyFont="1" applyBorder="1" applyAlignment="1">
      <alignment horizontal="left" vertical="center" wrapText="1"/>
    </xf>
    <xf numFmtId="0" fontId="8" fillId="0" borderId="1" xfId="0" applyFont="1" applyBorder="1" applyAlignment="1">
      <alignment horizontal="left" vertical="top" wrapText="1"/>
    </xf>
    <xf numFmtId="0" fontId="13" fillId="2" borderId="1" xfId="0" applyFont="1" applyFill="1" applyBorder="1" applyAlignment="1">
      <alignment horizontal="center" vertical="top" wrapText="1"/>
    </xf>
    <xf numFmtId="0" fontId="13" fillId="3" borderId="1" xfId="0" applyFont="1" applyFill="1" applyBorder="1" applyAlignment="1">
      <alignment horizontal="center" vertical="top" wrapText="1"/>
    </xf>
    <xf numFmtId="0" fontId="13" fillId="4" borderId="1" xfId="0" applyFont="1" applyFill="1" applyBorder="1" applyAlignment="1">
      <alignment horizontal="center" vertical="top" wrapText="1"/>
    </xf>
    <xf numFmtId="0" fontId="6" fillId="5" borderId="2"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34" fillId="19" borderId="1" xfId="0" applyFont="1" applyFill="1" applyBorder="1" applyAlignment="1">
      <alignment horizontal="center" vertical="center"/>
    </xf>
    <xf numFmtId="9" fontId="1" fillId="8" borderId="6" xfId="0" applyNumberFormat="1" applyFont="1" applyFill="1" applyBorder="1" applyAlignment="1">
      <alignment horizontal="center" vertical="center" wrapText="1"/>
    </xf>
    <xf numFmtId="9" fontId="32" fillId="8" borderId="8" xfId="0" applyNumberFormat="1" applyFont="1" applyFill="1" applyBorder="1" applyAlignment="1">
      <alignment horizontal="center" vertical="center" wrapText="1"/>
    </xf>
    <xf numFmtId="9" fontId="32" fillId="8" borderId="9" xfId="0" applyNumberFormat="1" applyFont="1" applyFill="1" applyBorder="1" applyAlignment="1">
      <alignment horizontal="center" vertical="center" wrapText="1"/>
    </xf>
    <xf numFmtId="4" fontId="0" fillId="2" borderId="6" xfId="4" applyNumberFormat="1" applyFont="1" applyFill="1" applyBorder="1" applyAlignment="1">
      <alignment horizontal="center" vertical="center" wrapText="1"/>
    </xf>
    <xf numFmtId="4" fontId="0" fillId="2" borderId="8" xfId="4" applyNumberFormat="1" applyFont="1" applyFill="1" applyBorder="1" applyAlignment="1">
      <alignment horizontal="center" vertical="center" wrapText="1"/>
    </xf>
    <xf numFmtId="4" fontId="0" fillId="2" borderId="9" xfId="4" applyNumberFormat="1"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9" xfId="0" applyFont="1" applyFill="1" applyBorder="1" applyAlignment="1">
      <alignment horizontal="center" vertical="center" wrapText="1"/>
    </xf>
    <xf numFmtId="0" fontId="1" fillId="3" borderId="6" xfId="0" applyNumberFormat="1" applyFont="1" applyFill="1" applyBorder="1" applyAlignment="1">
      <alignment horizontal="center" vertical="center" wrapText="1"/>
    </xf>
    <xf numFmtId="0" fontId="1" fillId="3" borderId="8" xfId="0" applyNumberFormat="1" applyFont="1" applyFill="1" applyBorder="1" applyAlignment="1">
      <alignment horizontal="center" vertical="center" wrapText="1"/>
    </xf>
    <xf numFmtId="0" fontId="1" fillId="3" borderId="9" xfId="0" applyNumberFormat="1"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9" fontId="1" fillId="6" borderId="6" xfId="0" applyNumberFormat="1" applyFont="1" applyFill="1" applyBorder="1" applyAlignment="1">
      <alignment horizontal="center" vertical="center" wrapText="1"/>
    </xf>
    <xf numFmtId="9" fontId="1" fillId="6" borderId="8" xfId="0" applyNumberFormat="1" applyFont="1" applyFill="1" applyBorder="1" applyAlignment="1">
      <alignment horizontal="center" vertical="center" wrapText="1"/>
    </xf>
    <xf numFmtId="9" fontId="1" fillId="6" borderId="9" xfId="0" applyNumberFormat="1" applyFont="1" applyFill="1" applyBorder="1" applyAlignment="1">
      <alignment horizontal="center" vertical="center" wrapText="1"/>
    </xf>
    <xf numFmtId="0" fontId="0" fillId="4" borderId="1" xfId="0"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0" fillId="3" borderId="6" xfId="0" applyNumberFormat="1" applyFont="1" applyFill="1" applyBorder="1" applyAlignment="1">
      <alignment horizontal="center" vertical="center" wrapText="1"/>
    </xf>
    <xf numFmtId="0" fontId="10" fillId="3" borderId="8"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wrapText="1"/>
    </xf>
    <xf numFmtId="9" fontId="1" fillId="7" borderId="6" xfId="0" applyNumberFormat="1" applyFont="1" applyFill="1" applyBorder="1" applyAlignment="1">
      <alignment horizontal="center" vertical="center" wrapText="1"/>
    </xf>
    <xf numFmtId="0" fontId="1" fillId="7" borderId="8" xfId="0" applyFont="1" applyFill="1" applyBorder="1" applyAlignment="1">
      <alignment horizontal="center" vertical="center" wrapText="1"/>
    </xf>
    <xf numFmtId="0" fontId="1" fillId="7" borderId="9" xfId="0" applyFont="1" applyFill="1" applyBorder="1" applyAlignment="1">
      <alignment horizontal="center" vertical="center" wrapText="1"/>
    </xf>
    <xf numFmtId="0" fontId="1" fillId="2" borderId="8" xfId="0" applyNumberFormat="1" applyFont="1" applyFill="1" applyBorder="1" applyAlignment="1">
      <alignment horizontal="center" vertical="center"/>
    </xf>
    <xf numFmtId="0" fontId="1" fillId="2" borderId="9" xfId="0" applyNumberFormat="1" applyFont="1" applyFill="1" applyBorder="1" applyAlignment="1">
      <alignment horizontal="center" vertical="center"/>
    </xf>
    <xf numFmtId="10" fontId="1" fillId="6" borderId="6" xfId="0" applyNumberFormat="1" applyFont="1" applyFill="1" applyBorder="1" applyAlignment="1">
      <alignment horizontal="center" vertical="center" wrapText="1"/>
    </xf>
    <xf numFmtId="10" fontId="1" fillId="6" borderId="8" xfId="0" applyNumberFormat="1" applyFont="1" applyFill="1" applyBorder="1" applyAlignment="1">
      <alignment horizontal="center" vertical="center" wrapText="1"/>
    </xf>
    <xf numFmtId="10" fontId="1" fillId="6" borderId="9" xfId="0" applyNumberFormat="1" applyFont="1" applyFill="1" applyBorder="1" applyAlignment="1">
      <alignment horizontal="center" vertical="center" wrapText="1"/>
    </xf>
    <xf numFmtId="0" fontId="1" fillId="6" borderId="8" xfId="0" applyFont="1" applyFill="1" applyBorder="1" applyAlignment="1">
      <alignment horizontal="center" vertical="center" wrapText="1"/>
    </xf>
    <xf numFmtId="0" fontId="1" fillId="6" borderId="9" xfId="0" applyFont="1" applyFill="1" applyBorder="1" applyAlignment="1">
      <alignment horizontal="center" vertical="center" wrapText="1"/>
    </xf>
    <xf numFmtId="0" fontId="1" fillId="2" borderId="8" xfId="0" applyFont="1" applyFill="1" applyBorder="1" applyAlignment="1">
      <alignment horizontal="center" vertical="center" textRotation="255" wrapText="1"/>
    </xf>
    <xf numFmtId="0" fontId="1" fillId="2" borderId="9" xfId="0" applyFont="1" applyFill="1" applyBorder="1" applyAlignment="1">
      <alignment horizontal="center" vertical="center" textRotation="255"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15" fillId="4" borderId="6"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9" xfId="0" applyFont="1" applyFill="1" applyBorder="1" applyAlignment="1">
      <alignment horizontal="center" vertical="center" wrapText="1"/>
    </xf>
    <xf numFmtId="9" fontId="1" fillId="3" borderId="6" xfId="0" applyNumberFormat="1" applyFont="1" applyFill="1" applyBorder="1" applyAlignment="1">
      <alignment horizontal="center" vertical="center" wrapText="1"/>
    </xf>
    <xf numFmtId="0" fontId="0" fillId="2" borderId="1" xfId="0"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9" fontId="5" fillId="6" borderId="6" xfId="0" applyNumberFormat="1" applyFont="1" applyFill="1" applyBorder="1" applyAlignment="1">
      <alignment horizontal="center" vertical="center" wrapText="1"/>
    </xf>
    <xf numFmtId="9" fontId="5" fillId="6" borderId="8" xfId="0" applyNumberFormat="1" applyFont="1" applyFill="1" applyBorder="1" applyAlignment="1">
      <alignment horizontal="center" vertical="center" wrapText="1"/>
    </xf>
    <xf numFmtId="9" fontId="5" fillId="6" borderId="9" xfId="0" applyNumberFormat="1" applyFont="1" applyFill="1" applyBorder="1" applyAlignment="1">
      <alignment horizontal="center" vertical="center" wrapText="1"/>
    </xf>
    <xf numFmtId="9" fontId="1" fillId="7" borderId="8" xfId="0" applyNumberFormat="1" applyFont="1" applyFill="1" applyBorder="1" applyAlignment="1">
      <alignment horizontal="center" vertical="center" wrapText="1"/>
    </xf>
    <xf numFmtId="9" fontId="1" fillId="7" borderId="9" xfId="0" applyNumberFormat="1" applyFont="1" applyFill="1" applyBorder="1" applyAlignment="1">
      <alignment horizontal="center" vertical="center" wrapText="1"/>
    </xf>
    <xf numFmtId="0" fontId="34" fillId="18" borderId="1" xfId="0" applyFont="1" applyFill="1" applyBorder="1" applyAlignment="1">
      <alignment horizontal="center" vertical="center"/>
    </xf>
    <xf numFmtId="9" fontId="1" fillId="8" borderId="8" xfId="0" applyNumberFormat="1" applyFont="1" applyFill="1" applyBorder="1" applyAlignment="1">
      <alignment horizontal="center" vertical="center" wrapText="1"/>
    </xf>
    <xf numFmtId="9" fontId="1" fillId="8" borderId="9" xfId="0" applyNumberFormat="1" applyFont="1" applyFill="1" applyBorder="1" applyAlignment="1">
      <alignment horizontal="center" vertical="center" wrapText="1"/>
    </xf>
    <xf numFmtId="9" fontId="5" fillId="7" borderId="1" xfId="0" applyNumberFormat="1" applyFont="1" applyFill="1" applyBorder="1" applyAlignment="1">
      <alignment horizontal="center" vertical="center" wrapText="1"/>
    </xf>
    <xf numFmtId="0" fontId="5" fillId="7" borderId="1" xfId="0" applyFont="1" applyFill="1" applyBorder="1" applyAlignment="1">
      <alignment horizontal="center" vertical="center" wrapText="1"/>
    </xf>
    <xf numFmtId="9" fontId="5" fillId="7" borderId="6" xfId="0" applyNumberFormat="1" applyFont="1" applyFill="1" applyBorder="1" applyAlignment="1">
      <alignment horizontal="center" vertical="center" wrapText="1"/>
    </xf>
    <xf numFmtId="0" fontId="5" fillId="7" borderId="8" xfId="0" applyFont="1" applyFill="1" applyBorder="1" applyAlignment="1">
      <alignment horizontal="center" vertical="center" wrapText="1"/>
    </xf>
    <xf numFmtId="0" fontId="5" fillId="7" borderId="9" xfId="0" applyFont="1" applyFill="1" applyBorder="1" applyAlignment="1">
      <alignment horizontal="center" vertical="center" wrapText="1"/>
    </xf>
    <xf numFmtId="9" fontId="5" fillId="7" borderId="8" xfId="0" applyNumberFormat="1" applyFont="1" applyFill="1" applyBorder="1" applyAlignment="1">
      <alignment horizontal="center" vertical="center" wrapText="1"/>
    </xf>
    <xf numFmtId="9" fontId="5" fillId="7" borderId="9" xfId="0" applyNumberFormat="1"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9" fillId="5" borderId="6" xfId="0" applyFont="1" applyFill="1" applyBorder="1" applyAlignment="1">
      <alignment horizontal="center" vertical="center" wrapText="1"/>
    </xf>
    <xf numFmtId="0" fontId="19" fillId="5" borderId="9" xfId="0" applyFont="1" applyFill="1" applyBorder="1" applyAlignment="1">
      <alignment horizontal="center" vertical="center" wrapText="1"/>
    </xf>
    <xf numFmtId="9" fontId="5" fillId="6" borderId="1" xfId="0" applyNumberFormat="1"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5" fillId="6" borderId="9" xfId="0" applyFont="1" applyFill="1" applyBorder="1" applyAlignment="1">
      <alignment horizontal="center" vertical="center" wrapText="1"/>
    </xf>
    <xf numFmtId="0" fontId="19" fillId="5" borderId="8" xfId="0" applyFont="1" applyFill="1" applyBorder="1" applyAlignment="1">
      <alignment horizontal="center" vertical="center" wrapText="1"/>
    </xf>
    <xf numFmtId="0" fontId="15"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5" fillId="0" borderId="1" xfId="0" applyFont="1" applyBorder="1" applyAlignment="1">
      <alignment horizontal="left" vertical="center" wrapText="1"/>
    </xf>
    <xf numFmtId="0" fontId="19" fillId="0" borderId="1" xfId="0" applyFont="1" applyBorder="1" applyAlignment="1">
      <alignment horizontal="left" vertical="center" wrapText="1"/>
    </xf>
    <xf numFmtId="0" fontId="21" fillId="0" borderId="1" xfId="0" applyFont="1" applyBorder="1" applyAlignment="1">
      <alignment horizontal="left" vertical="top" wrapText="1"/>
    </xf>
    <xf numFmtId="0" fontId="18" fillId="2" borderId="1" xfId="0" applyFont="1" applyFill="1" applyBorder="1" applyAlignment="1">
      <alignment horizontal="center" vertical="top" wrapText="1"/>
    </xf>
    <xf numFmtId="0" fontId="18" fillId="3" borderId="2" xfId="0" applyFont="1" applyFill="1" applyBorder="1" applyAlignment="1">
      <alignment horizontal="center" vertical="top" wrapText="1"/>
    </xf>
    <xf numFmtId="0" fontId="18" fillId="3" borderId="3" xfId="0" applyFont="1" applyFill="1" applyBorder="1" applyAlignment="1">
      <alignment horizontal="center" vertical="top" wrapText="1"/>
    </xf>
    <xf numFmtId="0" fontId="18" fillId="3" borderId="4" xfId="0" applyFont="1" applyFill="1" applyBorder="1" applyAlignment="1">
      <alignment horizontal="center" vertical="top" wrapText="1"/>
    </xf>
    <xf numFmtId="0" fontId="19" fillId="5" borderId="5" xfId="0" applyFont="1" applyFill="1" applyBorder="1" applyAlignment="1">
      <alignment horizontal="center" vertical="center" wrapText="1"/>
    </xf>
    <xf numFmtId="0" fontId="19" fillId="5" borderId="7" xfId="0" applyFont="1" applyFill="1" applyBorder="1" applyAlignment="1">
      <alignment horizontal="center" vertical="center" wrapText="1"/>
    </xf>
    <xf numFmtId="0" fontId="19" fillId="5" borderId="2" xfId="0" applyFont="1" applyFill="1" applyBorder="1" applyAlignment="1">
      <alignment horizontal="center" vertical="center" wrapText="1"/>
    </xf>
    <xf numFmtId="0" fontId="19" fillId="5" borderId="4" xfId="0" applyFont="1" applyFill="1" applyBorder="1" applyAlignment="1">
      <alignment horizontal="center" vertical="center" wrapText="1"/>
    </xf>
    <xf numFmtId="9" fontId="15" fillId="2" borderId="10" xfId="0" applyNumberFormat="1" applyFont="1" applyFill="1" applyBorder="1" applyAlignment="1">
      <alignment horizontal="center" vertical="center" wrapText="1"/>
    </xf>
    <xf numFmtId="9" fontId="15" fillId="2" borderId="11" xfId="0" applyNumberFormat="1"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9" xfId="0" applyFont="1" applyFill="1" applyBorder="1" applyAlignment="1">
      <alignment horizontal="center" vertical="center" wrapText="1"/>
    </xf>
    <xf numFmtId="9" fontId="22" fillId="2" borderId="8" xfId="0" applyNumberFormat="1" applyFont="1" applyFill="1" applyBorder="1" applyAlignment="1">
      <alignment horizontal="center" vertical="center" wrapText="1"/>
    </xf>
    <xf numFmtId="9" fontId="22" fillId="2" borderId="9" xfId="0" applyNumberFormat="1" applyFont="1" applyFill="1" applyBorder="1" applyAlignment="1">
      <alignment horizontal="center" vertical="center" wrapText="1"/>
    </xf>
    <xf numFmtId="0" fontId="15" fillId="2" borderId="1" xfId="0" applyFont="1" applyFill="1" applyBorder="1" applyAlignment="1">
      <alignment horizontal="center" vertical="center" textRotation="255" wrapText="1"/>
    </xf>
    <xf numFmtId="9" fontId="15" fillId="2" borderId="8" xfId="0" applyNumberFormat="1" applyFont="1" applyFill="1" applyBorder="1" applyAlignment="1">
      <alignment horizontal="center" vertical="center" wrapText="1"/>
    </xf>
    <xf numFmtId="9" fontId="15" fillId="2" borderId="9" xfId="0" applyNumberFormat="1"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1" xfId="0" applyFont="1" applyFill="1" applyBorder="1" applyAlignment="1">
      <alignment horizontal="center" vertical="center" wrapText="1"/>
    </xf>
    <xf numFmtId="9" fontId="22" fillId="2" borderId="6" xfId="0" applyNumberFormat="1" applyFont="1" applyFill="1" applyBorder="1" applyAlignment="1">
      <alignment horizontal="center" vertical="center" wrapText="1"/>
    </xf>
    <xf numFmtId="9" fontId="15" fillId="2" borderId="6" xfId="0" applyNumberFormat="1" applyFont="1" applyFill="1" applyBorder="1" applyAlignment="1">
      <alignment horizontal="center" vertical="center" wrapText="1"/>
    </xf>
    <xf numFmtId="0" fontId="22" fillId="2" borderId="8" xfId="0" applyFont="1" applyFill="1" applyBorder="1" applyAlignment="1">
      <alignment horizontal="center" vertical="center" wrapText="1"/>
    </xf>
    <xf numFmtId="0" fontId="22" fillId="2" borderId="9"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15" fillId="3" borderId="1" xfId="0" applyFont="1" applyFill="1" applyBorder="1" applyAlignment="1">
      <alignment horizontal="center" vertical="center" wrapText="1"/>
    </xf>
    <xf numFmtId="9" fontId="0" fillId="7" borderId="6" xfId="0" applyNumberFormat="1" applyFill="1" applyBorder="1" applyAlignment="1">
      <alignment horizontal="center" vertical="center"/>
    </xf>
    <xf numFmtId="9" fontId="0" fillId="7" borderId="8" xfId="0" applyNumberFormat="1" applyFill="1" applyBorder="1" applyAlignment="1">
      <alignment horizontal="center" vertical="center"/>
    </xf>
    <xf numFmtId="9" fontId="0" fillId="7" borderId="9" xfId="0" applyNumberFormat="1" applyFill="1" applyBorder="1" applyAlignment="1">
      <alignment horizontal="center" vertical="center"/>
    </xf>
    <xf numFmtId="9" fontId="0" fillId="7" borderId="1" xfId="0" applyNumberFormat="1" applyFill="1" applyBorder="1" applyAlignment="1">
      <alignment horizontal="center" vertical="center"/>
    </xf>
    <xf numFmtId="9" fontId="11" fillId="8" borderId="6" xfId="1" applyFont="1" applyFill="1" applyBorder="1" applyAlignment="1">
      <alignment horizontal="center" vertical="center" wrapText="1"/>
    </xf>
    <xf numFmtId="9" fontId="11" fillId="8" borderId="8" xfId="1" applyFont="1" applyFill="1" applyBorder="1" applyAlignment="1">
      <alignment horizontal="center" vertical="center" wrapText="1"/>
    </xf>
    <xf numFmtId="9" fontId="11" fillId="8" borderId="9" xfId="1" applyFont="1" applyFill="1" applyBorder="1" applyAlignment="1">
      <alignment horizontal="center" vertical="center" wrapText="1"/>
    </xf>
    <xf numFmtId="0" fontId="18" fillId="4" borderId="3" xfId="0" applyFont="1" applyFill="1" applyBorder="1" applyAlignment="1">
      <alignment horizontal="center" vertical="top" wrapText="1"/>
    </xf>
    <xf numFmtId="0" fontId="18" fillId="4" borderId="4" xfId="0" applyFont="1" applyFill="1" applyBorder="1" applyAlignment="1">
      <alignment horizontal="center" vertical="top" wrapText="1"/>
    </xf>
    <xf numFmtId="9" fontId="5" fillId="5" borderId="6" xfId="1" applyFont="1" applyFill="1" applyBorder="1" applyAlignment="1">
      <alignment horizontal="center" vertical="center" wrapText="1"/>
    </xf>
    <xf numFmtId="9" fontId="19" fillId="5" borderId="9" xfId="1"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8"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18" fillId="4" borderId="2" xfId="0" applyFont="1" applyFill="1" applyBorder="1" applyAlignment="1">
      <alignment horizontal="center" vertical="top" wrapText="1"/>
    </xf>
    <xf numFmtId="0" fontId="19" fillId="5" borderId="6" xfId="0" applyFont="1" applyFill="1" applyBorder="1" applyAlignment="1">
      <alignment horizontal="left" vertical="center" wrapText="1"/>
    </xf>
    <xf numFmtId="0" fontId="19" fillId="5" borderId="9" xfId="0" applyFont="1" applyFill="1" applyBorder="1" applyAlignment="1">
      <alignment horizontal="left" vertical="center" wrapText="1"/>
    </xf>
    <xf numFmtId="0" fontId="24" fillId="2" borderId="12"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24" fillId="2" borderId="11"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4" fillId="2" borderId="8" xfId="0" applyFont="1" applyFill="1" applyBorder="1" applyAlignment="1">
      <alignment horizontal="center" vertical="center" wrapText="1"/>
    </xf>
    <xf numFmtId="0" fontId="24" fillId="2" borderId="9" xfId="0" applyFont="1" applyFill="1" applyBorder="1" applyAlignment="1">
      <alignment horizontal="center" vertical="center" wrapText="1"/>
    </xf>
    <xf numFmtId="9" fontId="15" fillId="2" borderId="6" xfId="1" applyFont="1" applyFill="1" applyBorder="1" applyAlignment="1">
      <alignment horizontal="center" vertical="center"/>
    </xf>
    <xf numFmtId="9" fontId="15" fillId="2" borderId="8" xfId="1" applyFont="1" applyFill="1" applyBorder="1" applyAlignment="1">
      <alignment horizontal="center" vertical="center"/>
    </xf>
    <xf numFmtId="9" fontId="15" fillId="2" borderId="9" xfId="1" applyFont="1" applyFill="1" applyBorder="1" applyAlignment="1">
      <alignment horizontal="center" vertical="center"/>
    </xf>
    <xf numFmtId="9" fontId="22" fillId="2" borderId="8" xfId="0" applyNumberFormat="1" applyFont="1" applyFill="1" applyBorder="1" applyAlignment="1">
      <alignment horizontal="center" vertical="center" textRotation="255" wrapText="1"/>
    </xf>
    <xf numFmtId="9" fontId="22" fillId="2" borderId="9" xfId="0" applyNumberFormat="1" applyFont="1" applyFill="1" applyBorder="1" applyAlignment="1">
      <alignment horizontal="center" vertical="center" textRotation="255" wrapText="1"/>
    </xf>
    <xf numFmtId="0" fontId="22" fillId="2" borderId="1" xfId="0" applyFont="1" applyFill="1" applyBorder="1" applyAlignment="1">
      <alignment horizontal="center" vertical="center" wrapText="1"/>
    </xf>
    <xf numFmtId="9" fontId="15" fillId="8" borderId="6" xfId="0" applyNumberFormat="1" applyFont="1" applyFill="1" applyBorder="1" applyAlignment="1">
      <alignment horizontal="center" vertical="center"/>
    </xf>
    <xf numFmtId="9" fontId="15" fillId="8" borderId="8" xfId="0" applyNumberFormat="1" applyFont="1" applyFill="1" applyBorder="1" applyAlignment="1">
      <alignment horizontal="center" vertical="center"/>
    </xf>
    <xf numFmtId="9" fontId="15" fillId="8" borderId="9" xfId="0" applyNumberFormat="1" applyFont="1" applyFill="1" applyBorder="1" applyAlignment="1">
      <alignment horizontal="center" vertical="center"/>
    </xf>
    <xf numFmtId="9" fontId="23" fillId="8" borderId="6" xfId="1" applyFont="1" applyFill="1" applyBorder="1" applyAlignment="1">
      <alignment horizontal="center" vertical="center" wrapText="1"/>
    </xf>
    <xf numFmtId="9" fontId="23" fillId="8" borderId="8" xfId="1" applyFont="1" applyFill="1" applyBorder="1" applyAlignment="1">
      <alignment horizontal="center" vertical="center" wrapText="1"/>
    </xf>
    <xf numFmtId="9" fontId="23" fillId="8" borderId="9" xfId="1" applyFont="1" applyFill="1" applyBorder="1" applyAlignment="1">
      <alignment horizontal="center" vertical="center" wrapText="1"/>
    </xf>
    <xf numFmtId="9" fontId="15" fillId="7" borderId="6" xfId="0" applyNumberFormat="1" applyFont="1" applyFill="1" applyBorder="1" applyAlignment="1">
      <alignment horizontal="center" vertical="center"/>
    </xf>
    <xf numFmtId="9" fontId="15" fillId="7" borderId="8" xfId="0" applyNumberFormat="1" applyFont="1" applyFill="1" applyBorder="1" applyAlignment="1">
      <alignment horizontal="center" vertical="center"/>
    </xf>
    <xf numFmtId="9" fontId="15" fillId="7" borderId="9" xfId="0" applyNumberFormat="1" applyFont="1" applyFill="1" applyBorder="1" applyAlignment="1">
      <alignment horizontal="center" vertical="center"/>
    </xf>
    <xf numFmtId="9" fontId="15" fillId="6" borderId="6" xfId="0" applyNumberFormat="1" applyFont="1" applyFill="1" applyBorder="1" applyAlignment="1">
      <alignment horizontal="center" vertical="center"/>
    </xf>
    <xf numFmtId="9" fontId="15" fillId="6" borderId="8" xfId="0" applyNumberFormat="1" applyFont="1" applyFill="1" applyBorder="1" applyAlignment="1">
      <alignment horizontal="center" vertical="center"/>
    </xf>
    <xf numFmtId="9" fontId="15" fillId="6" borderId="9" xfId="0" applyNumberFormat="1" applyFont="1" applyFill="1" applyBorder="1" applyAlignment="1">
      <alignment horizontal="center" vertical="center"/>
    </xf>
    <xf numFmtId="9" fontId="15" fillId="15" borderId="6" xfId="0" applyNumberFormat="1" applyFont="1" applyFill="1" applyBorder="1" applyAlignment="1">
      <alignment horizontal="center" vertical="center"/>
    </xf>
    <xf numFmtId="9" fontId="15" fillId="15" borderId="8" xfId="0" applyNumberFormat="1" applyFont="1" applyFill="1" applyBorder="1" applyAlignment="1">
      <alignment horizontal="center" vertical="center"/>
    </xf>
    <xf numFmtId="9" fontId="15" fillId="15" borderId="9" xfId="0" applyNumberFormat="1" applyFont="1" applyFill="1" applyBorder="1" applyAlignment="1">
      <alignment horizontal="center" vertical="center"/>
    </xf>
    <xf numFmtId="9" fontId="24" fillId="2" borderId="6" xfId="1" applyFont="1" applyFill="1" applyBorder="1" applyAlignment="1">
      <alignment horizontal="center" vertical="center" wrapText="1"/>
    </xf>
    <xf numFmtId="9" fontId="24" fillId="2" borderId="8" xfId="1" applyFont="1" applyFill="1" applyBorder="1" applyAlignment="1">
      <alignment horizontal="center" vertical="center" wrapText="1"/>
    </xf>
    <xf numFmtId="9" fontId="24" fillId="2" borderId="9" xfId="1" applyFont="1" applyFill="1" applyBorder="1" applyAlignment="1">
      <alignment horizontal="center" vertical="center" wrapText="1"/>
    </xf>
    <xf numFmtId="9" fontId="15" fillId="16" borderId="6" xfId="0" applyNumberFormat="1" applyFont="1" applyFill="1" applyBorder="1" applyAlignment="1">
      <alignment horizontal="center" vertical="center"/>
    </xf>
    <xf numFmtId="9" fontId="15" fillId="16" borderId="8" xfId="0" applyNumberFormat="1" applyFont="1" applyFill="1" applyBorder="1" applyAlignment="1">
      <alignment horizontal="center" vertical="center"/>
    </xf>
    <xf numFmtId="9" fontId="15" fillId="16" borderId="9" xfId="0" applyNumberFormat="1" applyFont="1" applyFill="1" applyBorder="1" applyAlignment="1">
      <alignment horizontal="center" vertical="center"/>
    </xf>
    <xf numFmtId="0" fontId="22" fillId="2" borderId="12"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22" fillId="2" borderId="11" xfId="0" applyFont="1" applyFill="1" applyBorder="1" applyAlignment="1">
      <alignment horizontal="center" vertical="center" wrapText="1"/>
    </xf>
    <xf numFmtId="9" fontId="23" fillId="7" borderId="6" xfId="1" applyFont="1" applyFill="1" applyBorder="1" applyAlignment="1">
      <alignment horizontal="center" vertical="center" wrapText="1"/>
    </xf>
    <xf numFmtId="9" fontId="23" fillId="7" borderId="8" xfId="1" applyFont="1" applyFill="1" applyBorder="1" applyAlignment="1">
      <alignment horizontal="center" vertical="center" wrapText="1"/>
    </xf>
    <xf numFmtId="9" fontId="23" fillId="7" borderId="9" xfId="1" applyFont="1" applyFill="1" applyBorder="1" applyAlignment="1">
      <alignment horizontal="center" vertical="center" wrapText="1"/>
    </xf>
    <xf numFmtId="9" fontId="5" fillId="5" borderId="9" xfId="1" applyFont="1" applyFill="1" applyBorder="1" applyAlignment="1">
      <alignment horizontal="center" vertical="center" wrapText="1"/>
    </xf>
    <xf numFmtId="9" fontId="7" fillId="6" borderId="1" xfId="0" applyNumberFormat="1" applyFont="1" applyFill="1" applyBorder="1" applyAlignment="1">
      <alignment horizontal="center" vertical="center" wrapText="1"/>
    </xf>
    <xf numFmtId="9" fontId="7" fillId="6" borderId="6" xfId="0" applyNumberFormat="1" applyFont="1" applyFill="1" applyBorder="1" applyAlignment="1">
      <alignment horizontal="center" vertical="center" wrapText="1"/>
    </xf>
    <xf numFmtId="9" fontId="7" fillId="6" borderId="8" xfId="0" applyNumberFormat="1" applyFont="1" applyFill="1" applyBorder="1" applyAlignment="1">
      <alignment horizontal="center" vertical="center" wrapText="1"/>
    </xf>
    <xf numFmtId="9" fontId="7" fillId="6" borderId="9" xfId="0" applyNumberFormat="1" applyFont="1" applyFill="1" applyBorder="1" applyAlignment="1">
      <alignment horizontal="center" vertical="center" wrapText="1"/>
    </xf>
    <xf numFmtId="9" fontId="10" fillId="6" borderId="1" xfId="0" applyNumberFormat="1" applyFont="1" applyFill="1" applyBorder="1" applyAlignment="1">
      <alignment horizontal="center" vertical="center" wrapText="1"/>
    </xf>
    <xf numFmtId="9" fontId="1" fillId="6" borderId="1" xfId="1" applyFont="1" applyFill="1" applyBorder="1" applyAlignment="1">
      <alignment horizontal="center" vertical="center"/>
    </xf>
    <xf numFmtId="0" fontId="10" fillId="6" borderId="1" xfId="0" applyFont="1" applyFill="1" applyBorder="1" applyAlignment="1">
      <alignment horizontal="center" vertical="center" wrapText="1"/>
    </xf>
    <xf numFmtId="9" fontId="1" fillId="6" borderId="1" xfId="0" applyNumberFormat="1" applyFont="1" applyFill="1" applyBorder="1" applyAlignment="1">
      <alignment horizontal="center" vertical="center" wrapText="1"/>
    </xf>
    <xf numFmtId="0" fontId="13" fillId="3" borderId="2" xfId="0" applyFont="1" applyFill="1" applyBorder="1" applyAlignment="1">
      <alignment horizontal="center" vertical="top" wrapText="1"/>
    </xf>
    <xf numFmtId="0" fontId="13" fillId="3" borderId="3" xfId="0" applyFont="1" applyFill="1" applyBorder="1" applyAlignment="1">
      <alignment horizontal="center" vertical="top" wrapText="1"/>
    </xf>
    <xf numFmtId="0" fontId="13" fillId="3" borderId="4" xfId="0" applyFont="1" applyFill="1" applyBorder="1" applyAlignment="1">
      <alignment horizontal="center" vertical="top" wrapText="1"/>
    </xf>
    <xf numFmtId="9" fontId="10" fillId="6" borderId="6" xfId="0" applyNumberFormat="1" applyFont="1" applyFill="1" applyBorder="1" applyAlignment="1">
      <alignment horizontal="center" vertical="center" wrapText="1"/>
    </xf>
    <xf numFmtId="9" fontId="10" fillId="6" borderId="8" xfId="0" applyNumberFormat="1" applyFont="1" applyFill="1" applyBorder="1" applyAlignment="1">
      <alignment horizontal="center" vertical="center" wrapText="1"/>
    </xf>
    <xf numFmtId="0" fontId="26" fillId="2" borderId="6" xfId="0" applyFont="1" applyFill="1" applyBorder="1" applyAlignment="1">
      <alignment horizontal="center" vertical="center" wrapText="1"/>
    </xf>
    <xf numFmtId="0" fontId="26" fillId="2" borderId="8"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7" fillId="2" borderId="8" xfId="0" applyFont="1" applyFill="1" applyBorder="1" applyAlignment="1">
      <alignment horizontal="center" vertical="center" wrapText="1"/>
    </xf>
    <xf numFmtId="0" fontId="27" fillId="2" borderId="9" xfId="0" applyFont="1" applyFill="1" applyBorder="1" applyAlignment="1">
      <alignment horizontal="center" vertical="center" wrapText="1"/>
    </xf>
    <xf numFmtId="9" fontId="27" fillId="6" borderId="6" xfId="0" applyNumberFormat="1" applyFont="1" applyFill="1" applyBorder="1" applyAlignment="1">
      <alignment horizontal="center" vertical="center" wrapText="1"/>
    </xf>
    <xf numFmtId="9" fontId="27" fillId="6" borderId="8" xfId="0" applyNumberFormat="1" applyFont="1" applyFill="1" applyBorder="1" applyAlignment="1">
      <alignment horizontal="center" vertical="center" wrapText="1"/>
    </xf>
    <xf numFmtId="0" fontId="27" fillId="2" borderId="1" xfId="0" applyFont="1" applyFill="1" applyBorder="1" applyAlignment="1">
      <alignment horizontal="center" vertical="center" wrapText="1"/>
    </xf>
    <xf numFmtId="4" fontId="27" fillId="2" borderId="1" xfId="0" applyNumberFormat="1" applyFont="1" applyFill="1" applyBorder="1" applyAlignment="1">
      <alignment horizontal="center" vertical="center" wrapText="1"/>
    </xf>
    <xf numFmtId="0" fontId="27" fillId="2" borderId="1" xfId="0" applyNumberFormat="1" applyFont="1" applyFill="1" applyBorder="1" applyAlignment="1">
      <alignment horizontal="center" vertical="center" wrapText="1"/>
    </xf>
    <xf numFmtId="0" fontId="27" fillId="2" borderId="6" xfId="0" applyNumberFormat="1" applyFont="1" applyFill="1" applyBorder="1" applyAlignment="1">
      <alignment horizontal="center" vertical="center" wrapText="1"/>
    </xf>
    <xf numFmtId="0" fontId="27" fillId="2" borderId="8" xfId="0" applyNumberFormat="1" applyFont="1" applyFill="1" applyBorder="1" applyAlignment="1">
      <alignment horizontal="center" vertical="center" wrapText="1"/>
    </xf>
    <xf numFmtId="0" fontId="27" fillId="2" borderId="9" xfId="0" applyNumberFormat="1" applyFont="1" applyFill="1" applyBorder="1" applyAlignment="1">
      <alignment horizontal="center" vertical="center" wrapText="1"/>
    </xf>
    <xf numFmtId="0" fontId="27" fillId="2" borderId="6" xfId="0" applyFont="1" applyFill="1" applyBorder="1" applyAlignment="1">
      <alignment horizontal="center" vertical="center" wrapText="1"/>
    </xf>
    <xf numFmtId="9" fontId="10" fillId="6" borderId="9" xfId="0" applyNumberFormat="1" applyFont="1" applyFill="1" applyBorder="1" applyAlignment="1">
      <alignment horizontal="center" vertical="center" wrapText="1"/>
    </xf>
    <xf numFmtId="0" fontId="10" fillId="6" borderId="8"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27" fillId="6" borderId="8" xfId="0" applyFont="1" applyFill="1" applyBorder="1" applyAlignment="1">
      <alignment horizontal="center" vertical="center" wrapText="1"/>
    </xf>
    <xf numFmtId="0" fontId="27" fillId="6" borderId="9" xfId="0" applyFont="1" applyFill="1" applyBorder="1" applyAlignment="1">
      <alignment horizontal="center" vertical="center" wrapText="1"/>
    </xf>
    <xf numFmtId="9" fontId="26" fillId="6" borderId="6" xfId="1" applyFont="1" applyFill="1" applyBorder="1" applyAlignment="1">
      <alignment horizontal="center" vertical="center"/>
    </xf>
    <xf numFmtId="9" fontId="26" fillId="6" borderId="8" xfId="1" applyFont="1" applyFill="1" applyBorder="1" applyAlignment="1">
      <alignment horizontal="center" vertical="center"/>
    </xf>
    <xf numFmtId="9" fontId="27" fillId="6" borderId="9" xfId="0" applyNumberFormat="1"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25" fillId="0" borderId="1" xfId="0" applyFont="1" applyBorder="1" applyAlignment="1">
      <alignment horizontal="center" vertical="center" wrapText="1"/>
    </xf>
    <xf numFmtId="0" fontId="8" fillId="0" borderId="1" xfId="0" applyFont="1" applyBorder="1" applyAlignment="1">
      <alignment horizontal="center" vertical="top" wrapText="1"/>
    </xf>
    <xf numFmtId="9" fontId="26" fillId="2" borderId="6" xfId="0" applyNumberFormat="1" applyFont="1" applyFill="1" applyBorder="1" applyAlignment="1">
      <alignment horizontal="center" vertical="center" wrapText="1"/>
    </xf>
    <xf numFmtId="9" fontId="26" fillId="2" borderId="8" xfId="0" applyNumberFormat="1" applyFont="1" applyFill="1" applyBorder="1" applyAlignment="1">
      <alignment horizontal="center" vertical="center" wrapText="1"/>
    </xf>
    <xf numFmtId="9" fontId="27" fillId="2" borderId="6" xfId="0" applyNumberFormat="1" applyFont="1" applyFill="1" applyBorder="1" applyAlignment="1">
      <alignment horizontal="center" vertical="center" wrapText="1"/>
    </xf>
    <xf numFmtId="9" fontId="27" fillId="2" borderId="8" xfId="0" applyNumberFormat="1" applyFont="1" applyFill="1" applyBorder="1" applyAlignment="1">
      <alignment horizontal="center" vertical="center" wrapText="1"/>
    </xf>
    <xf numFmtId="9" fontId="27" fillId="2" borderId="9" xfId="0" applyNumberFormat="1" applyFont="1" applyFill="1" applyBorder="1" applyAlignment="1">
      <alignment horizontal="center" vertical="center" wrapText="1"/>
    </xf>
    <xf numFmtId="9" fontId="26" fillId="2" borderId="9" xfId="0" applyNumberFormat="1" applyFont="1" applyFill="1" applyBorder="1" applyAlignment="1">
      <alignment horizontal="center" vertical="center" wrapText="1"/>
    </xf>
    <xf numFmtId="9" fontId="27" fillId="2" borderId="1" xfId="0" applyNumberFormat="1" applyFont="1" applyFill="1" applyBorder="1" applyAlignment="1">
      <alignment horizontal="center" vertical="center" wrapText="1"/>
    </xf>
    <xf numFmtId="0" fontId="26" fillId="8" borderId="1" xfId="0" applyFont="1" applyFill="1" applyBorder="1" applyAlignment="1">
      <alignment horizontal="center" vertical="center" wrapText="1"/>
    </xf>
    <xf numFmtId="9" fontId="26" fillId="2" borderId="1" xfId="0" applyNumberFormat="1" applyFont="1" applyFill="1" applyBorder="1" applyAlignment="1">
      <alignment horizontal="center" vertical="center" wrapText="1"/>
    </xf>
    <xf numFmtId="0" fontId="26" fillId="8" borderId="6" xfId="0" applyFont="1" applyFill="1" applyBorder="1" applyAlignment="1">
      <alignment horizontal="center" vertical="center" wrapText="1"/>
    </xf>
    <xf numFmtId="0" fontId="26" fillId="8" borderId="8" xfId="0" applyFont="1" applyFill="1" applyBorder="1" applyAlignment="1">
      <alignment horizontal="center" vertical="center" wrapText="1"/>
    </xf>
    <xf numFmtId="0" fontId="26" fillId="8" borderId="9" xfId="0" applyFont="1" applyFill="1" applyBorder="1" applyAlignment="1">
      <alignment horizontal="center" vertical="center" wrapText="1"/>
    </xf>
    <xf numFmtId="9" fontId="26" fillId="2" borderId="6" xfId="0" applyNumberFormat="1" applyFont="1" applyFill="1" applyBorder="1" applyAlignment="1">
      <alignment horizontal="center" vertical="top" wrapText="1"/>
    </xf>
    <xf numFmtId="9" fontId="26" fillId="2" borderId="8" xfId="0" applyNumberFormat="1" applyFont="1" applyFill="1" applyBorder="1" applyAlignment="1">
      <alignment horizontal="center" vertical="top" wrapText="1"/>
    </xf>
    <xf numFmtId="9" fontId="26" fillId="2" borderId="9" xfId="0" applyNumberFormat="1" applyFont="1" applyFill="1" applyBorder="1" applyAlignment="1">
      <alignment horizontal="center" vertical="top" wrapText="1"/>
    </xf>
    <xf numFmtId="9" fontId="27" fillId="2" borderId="8" xfId="0" applyNumberFormat="1" applyFont="1" applyFill="1" applyBorder="1" applyAlignment="1">
      <alignment horizontal="center" vertical="center" textRotation="255" wrapText="1"/>
    </xf>
    <xf numFmtId="9" fontId="27" fillId="2" borderId="9" xfId="0" applyNumberFormat="1" applyFont="1" applyFill="1" applyBorder="1" applyAlignment="1">
      <alignment horizontal="center" vertical="center" textRotation="255" wrapText="1"/>
    </xf>
    <xf numFmtId="9" fontId="26" fillId="2" borderId="10" xfId="0" applyNumberFormat="1" applyFont="1" applyFill="1" applyBorder="1" applyAlignment="1">
      <alignment horizontal="center" vertical="center" wrapText="1"/>
    </xf>
    <xf numFmtId="9" fontId="26" fillId="2" borderId="11" xfId="0" applyNumberFormat="1" applyFont="1" applyFill="1" applyBorder="1" applyAlignment="1">
      <alignment horizontal="center" vertical="center" wrapText="1"/>
    </xf>
    <xf numFmtId="9" fontId="27" fillId="2" borderId="1" xfId="1" applyFont="1" applyFill="1" applyBorder="1" applyAlignment="1">
      <alignment horizontal="center" vertical="center" wrapText="1"/>
    </xf>
    <xf numFmtId="9" fontId="26" fillId="2" borderId="1" xfId="0" applyNumberFormat="1" applyFont="1" applyFill="1" applyBorder="1" applyAlignment="1">
      <alignment horizontal="center" vertical="center"/>
    </xf>
    <xf numFmtId="9" fontId="26" fillId="7" borderId="6" xfId="1" applyFont="1" applyFill="1" applyBorder="1" applyAlignment="1">
      <alignment horizontal="center" vertical="center"/>
    </xf>
    <xf numFmtId="9" fontId="26" fillId="7" borderId="8" xfId="1" applyFont="1" applyFill="1" applyBorder="1" applyAlignment="1">
      <alignment horizontal="center" vertical="center"/>
    </xf>
    <xf numFmtId="0" fontId="26" fillId="2" borderId="6" xfId="2" applyFont="1" applyFill="1" applyBorder="1" applyAlignment="1">
      <alignment horizontal="center" vertical="center" wrapText="1"/>
    </xf>
    <xf numFmtId="0" fontId="26" fillId="2" borderId="8" xfId="2" applyFont="1" applyFill="1" applyBorder="1" applyAlignment="1">
      <alignment horizontal="center" vertical="center" wrapText="1"/>
    </xf>
    <xf numFmtId="0" fontId="26" fillId="2" borderId="9" xfId="2" applyFont="1" applyFill="1" applyBorder="1" applyAlignment="1">
      <alignment horizontal="center" vertical="center" wrapText="1"/>
    </xf>
    <xf numFmtId="0" fontId="1" fillId="2" borderId="6" xfId="3" applyFont="1" applyFill="1" applyBorder="1" applyAlignment="1">
      <alignment horizontal="center" vertical="center" wrapText="1"/>
    </xf>
    <xf numFmtId="0" fontId="26" fillId="2" borderId="8" xfId="3" applyFont="1" applyFill="1" applyBorder="1" applyAlignment="1">
      <alignment horizontal="center" vertical="center" wrapText="1"/>
    </xf>
    <xf numFmtId="0" fontId="26" fillId="2" borderId="9" xfId="3" applyFont="1" applyFill="1" applyBorder="1" applyAlignment="1">
      <alignment horizontal="center" vertical="center" wrapText="1"/>
    </xf>
    <xf numFmtId="0" fontId="27" fillId="12" borderId="1" xfId="0" applyFont="1" applyFill="1" applyBorder="1" applyAlignment="1">
      <alignment horizontal="center" vertical="center" wrapText="1"/>
    </xf>
    <xf numFmtId="0" fontId="0" fillId="2" borderId="1" xfId="0" applyFill="1" applyBorder="1" applyAlignment="1">
      <alignment vertical="center" wrapText="1"/>
    </xf>
    <xf numFmtId="0" fontId="34" fillId="0" borderId="1" xfId="0" applyFont="1" applyBorder="1" applyAlignment="1">
      <alignment horizontal="center" vertical="center"/>
    </xf>
    <xf numFmtId="0" fontId="10" fillId="0" borderId="1" xfId="0" applyFont="1" applyBorder="1" applyAlignment="1">
      <alignment horizontal="left" vertical="top" wrapText="1"/>
    </xf>
    <xf numFmtId="1" fontId="1" fillId="2" borderId="6" xfId="0" applyNumberFormat="1" applyFont="1" applyFill="1" applyBorder="1" applyAlignment="1">
      <alignment horizontal="center" vertical="center" wrapText="1"/>
    </xf>
    <xf numFmtId="1" fontId="1" fillId="2" borderId="8" xfId="0" applyNumberFormat="1" applyFont="1" applyFill="1" applyBorder="1" applyAlignment="1">
      <alignment horizontal="center" vertical="center" wrapText="1"/>
    </xf>
    <xf numFmtId="1" fontId="1" fillId="2" borderId="9" xfId="0" applyNumberFormat="1" applyFont="1" applyFill="1" applyBorder="1" applyAlignment="1">
      <alignment horizontal="center" vertical="center" wrapText="1"/>
    </xf>
    <xf numFmtId="49" fontId="1" fillId="2" borderId="6" xfId="0" applyNumberFormat="1" applyFont="1" applyFill="1" applyBorder="1" applyAlignment="1">
      <alignment horizontal="center" vertical="center" wrapText="1"/>
    </xf>
    <xf numFmtId="49" fontId="1" fillId="2" borderId="8" xfId="0" applyNumberFormat="1" applyFont="1" applyFill="1" applyBorder="1" applyAlignment="1">
      <alignment horizontal="center" vertical="center" wrapText="1"/>
    </xf>
    <xf numFmtId="49" fontId="1" fillId="2" borderId="9" xfId="0" applyNumberFormat="1" applyFont="1" applyFill="1" applyBorder="1" applyAlignment="1">
      <alignment horizontal="center" vertical="center" wrapText="1"/>
    </xf>
    <xf numFmtId="9" fontId="34" fillId="18" borderId="1" xfId="0" applyNumberFormat="1" applyFont="1" applyFill="1" applyBorder="1" applyAlignment="1">
      <alignment horizontal="center" vertical="center"/>
    </xf>
    <xf numFmtId="9" fontId="5" fillId="7" borderId="6" xfId="0" applyNumberFormat="1" applyFont="1" applyFill="1" applyBorder="1" applyAlignment="1">
      <alignment horizontal="center" vertical="center"/>
    </xf>
    <xf numFmtId="9" fontId="5" fillId="7" borderId="8" xfId="0" applyNumberFormat="1" applyFont="1" applyFill="1" applyBorder="1" applyAlignment="1">
      <alignment horizontal="center" vertical="center"/>
    </xf>
    <xf numFmtId="9" fontId="5" fillId="7" borderId="9" xfId="0" applyNumberFormat="1" applyFont="1" applyFill="1" applyBorder="1" applyAlignment="1">
      <alignment horizontal="center" vertical="center"/>
    </xf>
    <xf numFmtId="0" fontId="34" fillId="2" borderId="1" xfId="0" applyFont="1" applyFill="1" applyBorder="1" applyAlignment="1">
      <alignment horizontal="center" vertical="center"/>
    </xf>
    <xf numFmtId="0" fontId="26" fillId="3" borderId="6" xfId="0" applyFont="1" applyFill="1" applyBorder="1" applyAlignment="1">
      <alignment horizontal="center" vertical="center" wrapText="1"/>
    </xf>
    <xf numFmtId="0" fontId="26" fillId="3" borderId="8" xfId="0" applyFont="1" applyFill="1" applyBorder="1" applyAlignment="1">
      <alignment horizontal="center" vertical="center" wrapText="1"/>
    </xf>
    <xf numFmtId="0" fontId="26" fillId="3" borderId="9" xfId="0" applyFont="1" applyFill="1" applyBorder="1" applyAlignment="1">
      <alignment horizontal="center" vertical="center" wrapText="1"/>
    </xf>
    <xf numFmtId="0" fontId="10" fillId="11" borderId="6" xfId="0" applyFont="1" applyFill="1" applyBorder="1" applyAlignment="1">
      <alignment horizontal="center" vertical="center" wrapText="1"/>
    </xf>
    <xf numFmtId="0" fontId="10" fillId="11" borderId="8" xfId="0" applyFont="1" applyFill="1" applyBorder="1" applyAlignment="1">
      <alignment horizontal="center" vertical="center" wrapText="1"/>
    </xf>
    <xf numFmtId="0" fontId="10" fillId="11" borderId="9" xfId="0" applyFont="1" applyFill="1" applyBorder="1" applyAlignment="1">
      <alignment horizontal="center" vertical="center" wrapText="1"/>
    </xf>
    <xf numFmtId="0" fontId="10" fillId="12" borderId="6" xfId="0" applyFont="1" applyFill="1" applyBorder="1" applyAlignment="1">
      <alignment horizontal="center" vertical="center" wrapText="1"/>
    </xf>
    <xf numFmtId="0" fontId="10" fillId="12" borderId="8" xfId="0" applyFont="1" applyFill="1" applyBorder="1" applyAlignment="1">
      <alignment horizontal="center" vertical="center" wrapText="1"/>
    </xf>
    <xf numFmtId="0" fontId="10" fillId="12" borderId="9" xfId="0" applyFont="1" applyFill="1" applyBorder="1" applyAlignment="1">
      <alignment horizontal="center" vertical="center" wrapText="1"/>
    </xf>
    <xf numFmtId="0" fontId="27" fillId="3" borderId="6" xfId="0" applyFont="1" applyFill="1" applyBorder="1" applyAlignment="1">
      <alignment horizontal="center" vertical="center" wrapText="1"/>
    </xf>
    <xf numFmtId="0" fontId="27" fillId="3" borderId="8" xfId="0" applyFont="1" applyFill="1" applyBorder="1" applyAlignment="1">
      <alignment horizontal="center" vertical="center" wrapText="1"/>
    </xf>
    <xf numFmtId="0" fontId="27" fillId="3" borderId="9"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4" fontId="10" fillId="3" borderId="6" xfId="0" applyNumberFormat="1" applyFont="1" applyFill="1" applyBorder="1" applyAlignment="1">
      <alignment horizontal="center" vertical="center" wrapText="1"/>
    </xf>
    <xf numFmtId="4" fontId="10" fillId="3" borderId="8" xfId="0" applyNumberFormat="1" applyFont="1" applyFill="1" applyBorder="1" applyAlignment="1">
      <alignment horizontal="center" vertical="center" wrapText="1"/>
    </xf>
    <xf numFmtId="4" fontId="10" fillId="3" borderId="9" xfId="0" applyNumberFormat="1" applyFont="1" applyFill="1" applyBorder="1" applyAlignment="1">
      <alignment horizontal="center" vertical="center" wrapText="1"/>
    </xf>
    <xf numFmtId="9" fontId="10" fillId="3" borderId="6" xfId="0" applyNumberFormat="1" applyFont="1" applyFill="1" applyBorder="1" applyAlignment="1">
      <alignment horizontal="center" vertical="center" wrapText="1"/>
    </xf>
    <xf numFmtId="9" fontId="10" fillId="3" borderId="9" xfId="0" applyNumberFormat="1" applyFont="1" applyFill="1" applyBorder="1" applyAlignment="1">
      <alignment horizontal="center" vertical="center" wrapText="1"/>
    </xf>
    <xf numFmtId="0" fontId="10" fillId="6" borderId="6" xfId="0" applyFont="1" applyFill="1" applyBorder="1" applyAlignment="1">
      <alignment horizontal="center" vertical="center" wrapText="1"/>
    </xf>
    <xf numFmtId="0" fontId="35" fillId="2" borderId="1" xfId="0" applyFont="1" applyFill="1" applyBorder="1" applyAlignment="1">
      <alignment horizontal="center" vertical="center" wrapText="1"/>
    </xf>
    <xf numFmtId="9" fontId="35" fillId="2" borderId="1" xfId="0" applyNumberFormat="1" applyFont="1" applyFill="1" applyBorder="1" applyAlignment="1">
      <alignment horizontal="center" vertical="center" wrapText="1"/>
    </xf>
    <xf numFmtId="9" fontId="27" fillId="2" borderId="1" xfId="0" applyNumberFormat="1" applyFont="1" applyFill="1" applyBorder="1" applyAlignment="1">
      <alignment horizontal="center" vertical="center" textRotation="255" wrapText="1"/>
    </xf>
    <xf numFmtId="0" fontId="25" fillId="0" borderId="1" xfId="0" applyFont="1" applyBorder="1" applyAlignment="1">
      <alignment horizontal="left" vertical="center" wrapText="1"/>
    </xf>
    <xf numFmtId="0" fontId="13" fillId="20" borderId="2" xfId="0" applyFont="1" applyFill="1" applyBorder="1" applyAlignment="1">
      <alignment horizontal="center" vertical="top" wrapText="1"/>
    </xf>
    <xf numFmtId="0" fontId="13" fillId="20" borderId="3" xfId="0" applyFont="1" applyFill="1" applyBorder="1" applyAlignment="1">
      <alignment horizontal="center" vertical="top" wrapText="1"/>
    </xf>
    <xf numFmtId="0" fontId="13" fillId="20" borderId="4" xfId="0" applyFont="1" applyFill="1" applyBorder="1" applyAlignment="1">
      <alignment horizontal="center" vertical="top" wrapText="1"/>
    </xf>
    <xf numFmtId="0" fontId="13" fillId="21" borderId="2" xfId="0" applyFont="1" applyFill="1" applyBorder="1" applyAlignment="1">
      <alignment horizontal="center" vertical="top" wrapText="1"/>
    </xf>
    <xf numFmtId="0" fontId="13" fillId="21" borderId="3" xfId="0" applyFont="1" applyFill="1" applyBorder="1" applyAlignment="1">
      <alignment horizontal="center" vertical="top" wrapText="1"/>
    </xf>
    <xf numFmtId="0" fontId="13" fillId="21" borderId="4" xfId="0" applyFont="1" applyFill="1" applyBorder="1" applyAlignment="1">
      <alignment horizontal="center" vertical="top" wrapText="1"/>
    </xf>
    <xf numFmtId="10" fontId="10" fillId="2" borderId="6" xfId="1" applyNumberFormat="1" applyFont="1" applyFill="1" applyBorder="1" applyAlignment="1">
      <alignment horizontal="center" vertical="center" wrapText="1"/>
    </xf>
    <xf numFmtId="164" fontId="1" fillId="8" borderId="6" xfId="1" applyNumberFormat="1" applyFont="1" applyFill="1" applyBorder="1" applyAlignment="1">
      <alignment horizontal="center" vertical="center"/>
    </xf>
    <xf numFmtId="10" fontId="10" fillId="2" borderId="8" xfId="1" applyNumberFormat="1" applyFont="1" applyFill="1" applyBorder="1" applyAlignment="1">
      <alignment horizontal="center" vertical="center" wrapText="1"/>
    </xf>
    <xf numFmtId="164" fontId="1" fillId="8" borderId="8" xfId="1" applyNumberFormat="1" applyFont="1" applyFill="1" applyBorder="1" applyAlignment="1">
      <alignment horizontal="center" vertical="center"/>
    </xf>
    <xf numFmtId="10" fontId="10" fillId="2" borderId="9" xfId="1" applyNumberFormat="1" applyFont="1" applyFill="1" applyBorder="1" applyAlignment="1">
      <alignment horizontal="center" vertical="center" wrapText="1"/>
    </xf>
    <xf numFmtId="164" fontId="1" fillId="8" borderId="9" xfId="1" applyNumberFormat="1" applyFont="1" applyFill="1" applyBorder="1" applyAlignment="1">
      <alignment horizontal="center" vertical="center"/>
    </xf>
    <xf numFmtId="9" fontId="1" fillId="22" borderId="6" xfId="1" applyFont="1" applyFill="1" applyBorder="1" applyAlignment="1">
      <alignment horizontal="center" vertical="center"/>
    </xf>
    <xf numFmtId="9" fontId="1" fillId="22" borderId="8" xfId="1" applyFont="1" applyFill="1" applyBorder="1" applyAlignment="1">
      <alignment horizontal="center" vertical="center"/>
    </xf>
    <xf numFmtId="9" fontId="1" fillId="22" borderId="9" xfId="1" applyFont="1" applyFill="1" applyBorder="1" applyAlignment="1">
      <alignment horizontal="center" vertical="center"/>
    </xf>
    <xf numFmtId="10" fontId="0" fillId="8" borderId="6" xfId="1" applyNumberFormat="1" applyFont="1" applyFill="1" applyBorder="1" applyAlignment="1">
      <alignment horizontal="center" vertical="center"/>
    </xf>
    <xf numFmtId="10" fontId="0" fillId="8" borderId="8" xfId="1" applyNumberFormat="1" applyFont="1" applyFill="1" applyBorder="1" applyAlignment="1">
      <alignment horizontal="center" vertical="center"/>
    </xf>
    <xf numFmtId="10" fontId="0" fillId="8" borderId="9" xfId="1" applyNumberFormat="1" applyFont="1" applyFill="1" applyBorder="1" applyAlignment="1">
      <alignment horizontal="center" vertical="center"/>
    </xf>
    <xf numFmtId="10" fontId="0" fillId="8" borderId="1" xfId="0" applyNumberFormat="1" applyFill="1" applyBorder="1" applyAlignment="1">
      <alignment horizontal="center" vertical="center"/>
    </xf>
    <xf numFmtId="0" fontId="0" fillId="8" borderId="1" xfId="0" applyFill="1" applyBorder="1" applyAlignment="1">
      <alignment horizontal="center" vertical="center"/>
    </xf>
    <xf numFmtId="10" fontId="0" fillId="7" borderId="1" xfId="1" applyNumberFormat="1" applyFont="1" applyFill="1" applyBorder="1" applyAlignment="1">
      <alignment horizontal="center" vertical="center"/>
    </xf>
  </cellXfs>
  <cellStyles count="8">
    <cellStyle name="Bueno" xfId="2" builtinId="26"/>
    <cellStyle name="Énfasis5" xfId="3" builtinId="45"/>
    <cellStyle name="Millares" xfId="4" builtinId="3"/>
    <cellStyle name="Millares 10" xfId="6"/>
    <cellStyle name="Millares 8" xfId="5"/>
    <cellStyle name="Normal" xfId="0" builtinId="0"/>
    <cellStyle name="Normal 2 2" xfId="7"/>
    <cellStyle name="Porcentaje" xfId="1" builtinId="5"/>
  </cellStyles>
  <dxfs count="0"/>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333375</xdr:colOff>
      <xdr:row>0</xdr:row>
      <xdr:rowOff>0</xdr:rowOff>
    </xdr:from>
    <xdr:to>
      <xdr:col>1</xdr:col>
      <xdr:colOff>929368</xdr:colOff>
      <xdr:row>4</xdr:row>
      <xdr:rowOff>40500</xdr:rowOff>
    </xdr:to>
    <xdr:pic>
      <xdr:nvPicPr>
        <xdr:cNvPr id="2" name="Imagen 1" descr="C:\Users\user\Downloads\Logo horizontal VIDASINU-13.png">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435" t="7112" r="7126" b="18767"/>
        <a:stretch>
          <a:fillRect/>
        </a:stretch>
      </xdr:blipFill>
      <xdr:spPr bwMode="auto">
        <a:xfrm>
          <a:off x="333375" y="0"/>
          <a:ext cx="2043793" cy="80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333375</xdr:colOff>
      <xdr:row>0</xdr:row>
      <xdr:rowOff>0</xdr:rowOff>
    </xdr:from>
    <xdr:to>
      <xdr:col>1</xdr:col>
      <xdr:colOff>929368</xdr:colOff>
      <xdr:row>3</xdr:row>
      <xdr:rowOff>231000</xdr:rowOff>
    </xdr:to>
    <xdr:pic>
      <xdr:nvPicPr>
        <xdr:cNvPr id="2" name="Imagen 1" descr="C:\Users\user\Downloads\Logo horizontal VIDASINU-13.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435" t="7112" r="7126" b="18767"/>
        <a:stretch>
          <a:fillRect/>
        </a:stretch>
      </xdr:blipFill>
      <xdr:spPr bwMode="auto">
        <a:xfrm>
          <a:off x="333375" y="0"/>
          <a:ext cx="2043793" cy="80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333375</xdr:colOff>
      <xdr:row>0</xdr:row>
      <xdr:rowOff>0</xdr:rowOff>
    </xdr:from>
    <xdr:to>
      <xdr:col>1</xdr:col>
      <xdr:colOff>929368</xdr:colOff>
      <xdr:row>3</xdr:row>
      <xdr:rowOff>231000</xdr:rowOff>
    </xdr:to>
    <xdr:pic>
      <xdr:nvPicPr>
        <xdr:cNvPr id="2" name="Imagen 1" descr="C:\Users\user\Downloads\Logo horizontal VIDASINU-13.png">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435" t="7112" r="7126" b="18767"/>
        <a:stretch>
          <a:fillRect/>
        </a:stretch>
      </xdr:blipFill>
      <xdr:spPr bwMode="auto">
        <a:xfrm>
          <a:off x="333375" y="0"/>
          <a:ext cx="2043793" cy="80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29</xdr:col>
      <xdr:colOff>476250</xdr:colOff>
      <xdr:row>48</xdr:row>
      <xdr:rowOff>119063</xdr:rowOff>
    </xdr:from>
    <xdr:to>
      <xdr:col>29</xdr:col>
      <xdr:colOff>571500</xdr:colOff>
      <xdr:row>48</xdr:row>
      <xdr:rowOff>631031</xdr:rowOff>
    </xdr:to>
    <xdr:sp macro="" textlink="">
      <xdr:nvSpPr>
        <xdr:cNvPr id="3" name="Abrir corchete 2">
          <a:extLst/>
        </xdr:cNvPr>
        <xdr:cNvSpPr/>
      </xdr:nvSpPr>
      <xdr:spPr>
        <a:xfrm>
          <a:off x="39338250" y="33999488"/>
          <a:ext cx="95250" cy="511968"/>
        </a:xfrm>
        <a:prstGeom prst="leftBracket">
          <a:avLst/>
        </a:prstGeom>
      </xdr:spPr>
      <xdr:style>
        <a:lnRef idx="3">
          <a:schemeClr val="dk1"/>
        </a:lnRef>
        <a:fillRef idx="0">
          <a:schemeClr val="dk1"/>
        </a:fillRef>
        <a:effectRef idx="2">
          <a:schemeClr val="dk1"/>
        </a:effectRef>
        <a:fontRef idx="minor">
          <a:schemeClr val="tx1"/>
        </a:fontRef>
      </xdr:style>
      <xdr:txBody>
        <a:bodyPr vertOverflow="clip" horzOverflow="clip" rtlCol="0" anchor="t"/>
        <a:lstStyle/>
        <a:p>
          <a:pPr algn="l"/>
          <a:endParaRPr lang="es-CO" sz="1100"/>
        </a:p>
      </xdr:txBody>
    </xdr:sp>
    <xdr:clientData/>
  </xdr:twoCellAnchor>
  <xdr:twoCellAnchor>
    <xdr:from>
      <xdr:col>29</xdr:col>
      <xdr:colOff>1821655</xdr:colOff>
      <xdr:row>48</xdr:row>
      <xdr:rowOff>104775</xdr:rowOff>
    </xdr:from>
    <xdr:to>
      <xdr:col>29</xdr:col>
      <xdr:colOff>1940718</xdr:colOff>
      <xdr:row>48</xdr:row>
      <xdr:rowOff>616743</xdr:rowOff>
    </xdr:to>
    <xdr:sp macro="" textlink="">
      <xdr:nvSpPr>
        <xdr:cNvPr id="4" name="Abrir corchete 3">
          <a:extLst/>
        </xdr:cNvPr>
        <xdr:cNvSpPr/>
      </xdr:nvSpPr>
      <xdr:spPr>
        <a:xfrm flipH="1">
          <a:off x="40683655" y="33985200"/>
          <a:ext cx="119063" cy="511968"/>
        </a:xfrm>
        <a:prstGeom prst="leftBracket">
          <a:avLst/>
        </a:prstGeom>
      </xdr:spPr>
      <xdr:style>
        <a:lnRef idx="3">
          <a:schemeClr val="dk1"/>
        </a:lnRef>
        <a:fillRef idx="0">
          <a:schemeClr val="dk1"/>
        </a:fillRef>
        <a:effectRef idx="2">
          <a:schemeClr val="dk1"/>
        </a:effectRef>
        <a:fontRef idx="minor">
          <a:schemeClr val="tx1"/>
        </a:fontRef>
      </xdr:style>
      <xdr:txBody>
        <a:bodyPr vertOverflow="clip" horzOverflow="clip" rtlCol="0" anchor="t"/>
        <a:lstStyle/>
        <a:p>
          <a:pPr algn="l"/>
          <a:endParaRPr lang="es-CO"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333375</xdr:colOff>
      <xdr:row>0</xdr:row>
      <xdr:rowOff>0</xdr:rowOff>
    </xdr:from>
    <xdr:to>
      <xdr:col>1</xdr:col>
      <xdr:colOff>670832</xdr:colOff>
      <xdr:row>4</xdr:row>
      <xdr:rowOff>40500</xdr:rowOff>
    </xdr:to>
    <xdr:pic>
      <xdr:nvPicPr>
        <xdr:cNvPr id="2" name="Imagen 1" descr="C:\Users\user\Downloads\Logo horizontal VIDASINU-13.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435" t="7112" r="7126" b="18767"/>
        <a:stretch>
          <a:fillRect/>
        </a:stretch>
      </xdr:blipFill>
      <xdr:spPr bwMode="auto">
        <a:xfrm>
          <a:off x="333375" y="0"/>
          <a:ext cx="2032907" cy="80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333375</xdr:colOff>
      <xdr:row>0</xdr:row>
      <xdr:rowOff>0</xdr:rowOff>
    </xdr:from>
    <xdr:to>
      <xdr:col>1</xdr:col>
      <xdr:colOff>929368</xdr:colOff>
      <xdr:row>4</xdr:row>
      <xdr:rowOff>40500</xdr:rowOff>
    </xdr:to>
    <xdr:pic>
      <xdr:nvPicPr>
        <xdr:cNvPr id="2" name="Imagen 1" descr="C:\Users\user\Downloads\Logo horizontal VIDASINU-13.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435" t="7112" r="7126" b="18767"/>
        <a:stretch>
          <a:fillRect/>
        </a:stretch>
      </xdr:blipFill>
      <xdr:spPr bwMode="auto">
        <a:xfrm>
          <a:off x="333375" y="0"/>
          <a:ext cx="2043793" cy="80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333375</xdr:colOff>
      <xdr:row>0</xdr:row>
      <xdr:rowOff>0</xdr:rowOff>
    </xdr:from>
    <xdr:to>
      <xdr:col>1</xdr:col>
      <xdr:colOff>929368</xdr:colOff>
      <xdr:row>3</xdr:row>
      <xdr:rowOff>173850</xdr:rowOff>
    </xdr:to>
    <xdr:pic>
      <xdr:nvPicPr>
        <xdr:cNvPr id="4" name="Imagen 3" descr="C:\Users\user\Downloads\Logo horizontal VIDASINU-13.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435" t="7112" r="7126" b="18767"/>
        <a:stretch>
          <a:fillRect/>
        </a:stretch>
      </xdr:blipFill>
      <xdr:spPr bwMode="auto">
        <a:xfrm>
          <a:off x="333375" y="0"/>
          <a:ext cx="2043793" cy="80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500063</xdr:colOff>
      <xdr:row>0</xdr:row>
      <xdr:rowOff>35719</xdr:rowOff>
    </xdr:from>
    <xdr:to>
      <xdr:col>1</xdr:col>
      <xdr:colOff>1096056</xdr:colOff>
      <xdr:row>4</xdr:row>
      <xdr:rowOff>76219</xdr:rowOff>
    </xdr:to>
    <xdr:pic>
      <xdr:nvPicPr>
        <xdr:cNvPr id="5" name="Imagen 4" descr="C:\Users\user\Downloads\Logo horizontal VIDASINU-13.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435" t="7112" r="7126" b="18767"/>
        <a:stretch>
          <a:fillRect/>
        </a:stretch>
      </xdr:blipFill>
      <xdr:spPr bwMode="auto">
        <a:xfrm>
          <a:off x="500063" y="35719"/>
          <a:ext cx="2043793" cy="80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333375</xdr:colOff>
      <xdr:row>0</xdr:row>
      <xdr:rowOff>0</xdr:rowOff>
    </xdr:from>
    <xdr:to>
      <xdr:col>1</xdr:col>
      <xdr:colOff>929368</xdr:colOff>
      <xdr:row>3</xdr:row>
      <xdr:rowOff>231000</xdr:rowOff>
    </xdr:to>
    <xdr:pic>
      <xdr:nvPicPr>
        <xdr:cNvPr id="2" name="Imagen 1" descr="C:\Users\user\Downloads\Logo horizontal VIDASINU-13.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435" t="7112" r="7126" b="18767"/>
        <a:stretch>
          <a:fillRect/>
        </a:stretch>
      </xdr:blipFill>
      <xdr:spPr bwMode="auto">
        <a:xfrm>
          <a:off x="333375" y="0"/>
          <a:ext cx="2043793" cy="80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333375</xdr:colOff>
      <xdr:row>0</xdr:row>
      <xdr:rowOff>0</xdr:rowOff>
    </xdr:from>
    <xdr:to>
      <xdr:col>1</xdr:col>
      <xdr:colOff>681</xdr:colOff>
      <xdr:row>4</xdr:row>
      <xdr:rowOff>40500</xdr:rowOff>
    </xdr:to>
    <xdr:pic>
      <xdr:nvPicPr>
        <xdr:cNvPr id="2" name="Imagen 1" descr="C:\Users\user\Downloads\Logo horizontal VIDASINU-13.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435" t="7112" r="7126" b="18767"/>
        <a:stretch>
          <a:fillRect/>
        </a:stretch>
      </xdr:blipFill>
      <xdr:spPr bwMode="auto">
        <a:xfrm>
          <a:off x="333375" y="0"/>
          <a:ext cx="2043793" cy="80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J35"/>
  <sheetViews>
    <sheetView topLeftCell="U7" zoomScale="70" zoomScaleNormal="70" workbookViewId="0">
      <selection activeCell="X11" sqref="X11:X34"/>
    </sheetView>
  </sheetViews>
  <sheetFormatPr baseColWidth="10" defaultRowHeight="15"/>
  <cols>
    <col min="1" max="1" width="21.7109375" customWidth="1"/>
    <col min="2" max="2" width="27.42578125" customWidth="1"/>
    <col min="3" max="3" width="23.28515625" customWidth="1"/>
    <col min="4" max="4" width="19" customWidth="1"/>
    <col min="5" max="5" width="23.7109375" customWidth="1"/>
    <col min="6" max="6" width="13.7109375" customWidth="1"/>
    <col min="7" max="7" width="14.42578125" customWidth="1"/>
    <col min="8" max="8" width="14.140625" customWidth="1"/>
    <col min="9" max="9" width="15.140625" customWidth="1"/>
    <col min="10" max="10" width="19.28515625" customWidth="1"/>
    <col min="11" max="11" width="14.42578125" customWidth="1"/>
    <col min="12" max="12" width="12.42578125" customWidth="1"/>
    <col min="13" max="13" width="13.28515625" customWidth="1"/>
    <col min="14" max="14" width="20.85546875" customWidth="1"/>
    <col min="15" max="15" width="16.28515625" customWidth="1"/>
    <col min="16" max="16" width="44.7109375" customWidth="1"/>
    <col min="17" max="17" width="15" customWidth="1"/>
    <col min="18" max="18" width="21.5703125" customWidth="1"/>
    <col min="19" max="19" width="19.28515625" customWidth="1"/>
    <col min="20" max="20" width="16.42578125" customWidth="1"/>
    <col min="21" max="21" width="31.42578125" customWidth="1"/>
    <col min="22" max="22" width="12.7109375" customWidth="1"/>
    <col min="23" max="23" width="23.28515625" customWidth="1"/>
    <col min="24" max="24" width="19.28515625" customWidth="1"/>
    <col min="25" max="25" width="16.42578125" customWidth="1"/>
    <col min="26" max="26" width="31.42578125" customWidth="1"/>
    <col min="27" max="27" width="17.140625" customWidth="1"/>
    <col min="28" max="28" width="23.28515625" customWidth="1"/>
    <col min="29" max="29" width="19.28515625" customWidth="1"/>
    <col min="30" max="30" width="16.42578125" customWidth="1"/>
    <col min="31" max="31" width="31.42578125" customWidth="1"/>
    <col min="32" max="32" width="17.140625" customWidth="1"/>
    <col min="33" max="33" width="23.28515625" customWidth="1"/>
    <col min="34" max="34" width="25" bestFit="1" customWidth="1"/>
    <col min="247" max="247" width="24.28515625" customWidth="1"/>
    <col min="248" max="249" width="24.7109375" customWidth="1"/>
    <col min="250" max="250" width="17.7109375" customWidth="1"/>
    <col min="252" max="252" width="12.42578125" customWidth="1"/>
    <col min="253" max="253" width="12" customWidth="1"/>
    <col min="254" max="254" width="20.85546875" customWidth="1"/>
    <col min="255" max="255" width="17.7109375" customWidth="1"/>
    <col min="256" max="256" width="20" customWidth="1"/>
    <col min="257" max="257" width="33.28515625" customWidth="1"/>
    <col min="258" max="258" width="12.42578125" customWidth="1"/>
    <col min="259" max="259" width="21.5703125" customWidth="1"/>
    <col min="260" max="261" width="19" customWidth="1"/>
    <col min="262" max="262" width="16.42578125" customWidth="1"/>
    <col min="263" max="263" width="25" customWidth="1"/>
    <col min="265" max="265" width="22.5703125" customWidth="1"/>
    <col min="266" max="266" width="20.42578125" customWidth="1"/>
    <col min="267" max="267" width="16.7109375" customWidth="1"/>
    <col min="268" max="268" width="19.5703125" customWidth="1"/>
    <col min="269" max="269" width="24.5703125" customWidth="1"/>
    <col min="270" max="270" width="14.140625" customWidth="1"/>
    <col min="271" max="271" width="24.5703125" customWidth="1"/>
    <col min="272" max="272" width="19.42578125" customWidth="1"/>
    <col min="274" max="274" width="14.28515625" customWidth="1"/>
    <col min="275" max="275" width="19.42578125" customWidth="1"/>
    <col min="276" max="276" width="13.28515625" customWidth="1"/>
    <col min="277" max="277" width="19.28515625" customWidth="1"/>
    <col min="503" max="503" width="24.28515625" customWidth="1"/>
    <col min="504" max="505" width="24.7109375" customWidth="1"/>
    <col min="506" max="506" width="17.7109375" customWidth="1"/>
    <col min="508" max="508" width="12.42578125" customWidth="1"/>
    <col min="509" max="509" width="12" customWidth="1"/>
    <col min="510" max="510" width="20.85546875" customWidth="1"/>
    <col min="511" max="511" width="17.7109375" customWidth="1"/>
    <col min="512" max="512" width="20" customWidth="1"/>
    <col min="513" max="513" width="33.28515625" customWidth="1"/>
    <col min="514" max="514" width="12.42578125" customWidth="1"/>
    <col min="515" max="515" width="21.5703125" customWidth="1"/>
    <col min="516" max="517" width="19" customWidth="1"/>
    <col min="518" max="518" width="16.42578125" customWidth="1"/>
    <col min="519" max="519" width="25" customWidth="1"/>
    <col min="521" max="521" width="22.5703125" customWidth="1"/>
    <col min="522" max="522" width="20.42578125" customWidth="1"/>
    <col min="523" max="523" width="16.7109375" customWidth="1"/>
    <col min="524" max="524" width="19.5703125" customWidth="1"/>
    <col min="525" max="525" width="24.5703125" customWidth="1"/>
    <col min="526" max="526" width="14.140625" customWidth="1"/>
    <col min="527" max="527" width="24.5703125" customWidth="1"/>
    <col min="528" max="528" width="19.42578125" customWidth="1"/>
    <col min="530" max="530" width="14.28515625" customWidth="1"/>
    <col min="531" max="531" width="19.42578125" customWidth="1"/>
    <col min="532" max="532" width="13.28515625" customWidth="1"/>
    <col min="533" max="533" width="19.28515625" customWidth="1"/>
    <col min="759" max="759" width="24.28515625" customWidth="1"/>
    <col min="760" max="761" width="24.7109375" customWidth="1"/>
    <col min="762" max="762" width="17.7109375" customWidth="1"/>
    <col min="764" max="764" width="12.42578125" customWidth="1"/>
    <col min="765" max="765" width="12" customWidth="1"/>
    <col min="766" max="766" width="20.85546875" customWidth="1"/>
    <col min="767" max="767" width="17.7109375" customWidth="1"/>
    <col min="768" max="768" width="20" customWidth="1"/>
    <col min="769" max="769" width="33.28515625" customWidth="1"/>
    <col min="770" max="770" width="12.42578125" customWidth="1"/>
    <col min="771" max="771" width="21.5703125" customWidth="1"/>
    <col min="772" max="773" width="19" customWidth="1"/>
    <col min="774" max="774" width="16.42578125" customWidth="1"/>
    <col min="775" max="775" width="25" customWidth="1"/>
    <col min="777" max="777" width="22.5703125" customWidth="1"/>
    <col min="778" max="778" width="20.42578125" customWidth="1"/>
    <col min="779" max="779" width="16.7109375" customWidth="1"/>
    <col min="780" max="780" width="19.5703125" customWidth="1"/>
    <col min="781" max="781" width="24.5703125" customWidth="1"/>
    <col min="782" max="782" width="14.140625" customWidth="1"/>
    <col min="783" max="783" width="24.5703125" customWidth="1"/>
    <col min="784" max="784" width="19.42578125" customWidth="1"/>
    <col min="786" max="786" width="14.28515625" customWidth="1"/>
    <col min="787" max="787" width="19.42578125" customWidth="1"/>
    <col min="788" max="788" width="13.28515625" customWidth="1"/>
    <col min="789" max="789" width="19.28515625" customWidth="1"/>
    <col min="1015" max="1015" width="24.28515625" customWidth="1"/>
    <col min="1016" max="1017" width="24.7109375" customWidth="1"/>
    <col min="1018" max="1018" width="17.7109375" customWidth="1"/>
    <col min="1020" max="1020" width="12.42578125" customWidth="1"/>
    <col min="1021" max="1021" width="12" customWidth="1"/>
    <col min="1022" max="1022" width="20.85546875" customWidth="1"/>
    <col min="1023" max="1023" width="17.7109375" customWidth="1"/>
    <col min="1024" max="1024" width="20" customWidth="1"/>
    <col min="1025" max="1025" width="33.28515625" customWidth="1"/>
    <col min="1026" max="1026" width="12.42578125" customWidth="1"/>
    <col min="1027" max="1027" width="21.5703125" customWidth="1"/>
    <col min="1028" max="1029" width="19" customWidth="1"/>
    <col min="1030" max="1030" width="16.42578125" customWidth="1"/>
    <col min="1031" max="1031" width="25" customWidth="1"/>
    <col min="1033" max="1033" width="22.5703125" customWidth="1"/>
    <col min="1034" max="1034" width="20.42578125" customWidth="1"/>
    <col min="1035" max="1035" width="16.7109375" customWidth="1"/>
    <col min="1036" max="1036" width="19.5703125" customWidth="1"/>
    <col min="1037" max="1037" width="24.5703125" customWidth="1"/>
    <col min="1038" max="1038" width="14.140625" customWidth="1"/>
    <col min="1039" max="1039" width="24.5703125" customWidth="1"/>
    <col min="1040" max="1040" width="19.42578125" customWidth="1"/>
    <col min="1042" max="1042" width="14.28515625" customWidth="1"/>
    <col min="1043" max="1043" width="19.42578125" customWidth="1"/>
    <col min="1044" max="1044" width="13.28515625" customWidth="1"/>
    <col min="1045" max="1045" width="19.28515625" customWidth="1"/>
    <col min="1271" max="1271" width="24.28515625" customWidth="1"/>
    <col min="1272" max="1273" width="24.7109375" customWidth="1"/>
    <col min="1274" max="1274" width="17.7109375" customWidth="1"/>
    <col min="1276" max="1276" width="12.42578125" customWidth="1"/>
    <col min="1277" max="1277" width="12" customWidth="1"/>
    <col min="1278" max="1278" width="20.85546875" customWidth="1"/>
    <col min="1279" max="1279" width="17.7109375" customWidth="1"/>
    <col min="1280" max="1280" width="20" customWidth="1"/>
    <col min="1281" max="1281" width="33.28515625" customWidth="1"/>
    <col min="1282" max="1282" width="12.42578125" customWidth="1"/>
    <col min="1283" max="1283" width="21.5703125" customWidth="1"/>
    <col min="1284" max="1285" width="19" customWidth="1"/>
    <col min="1286" max="1286" width="16.42578125" customWidth="1"/>
    <col min="1287" max="1287" width="25" customWidth="1"/>
    <col min="1289" max="1289" width="22.5703125" customWidth="1"/>
    <col min="1290" max="1290" width="20.42578125" customWidth="1"/>
    <col min="1291" max="1291" width="16.7109375" customWidth="1"/>
    <col min="1292" max="1292" width="19.5703125" customWidth="1"/>
    <col min="1293" max="1293" width="24.5703125" customWidth="1"/>
    <col min="1294" max="1294" width="14.140625" customWidth="1"/>
    <col min="1295" max="1295" width="24.5703125" customWidth="1"/>
    <col min="1296" max="1296" width="19.42578125" customWidth="1"/>
    <col min="1298" max="1298" width="14.28515625" customWidth="1"/>
    <col min="1299" max="1299" width="19.42578125" customWidth="1"/>
    <col min="1300" max="1300" width="13.28515625" customWidth="1"/>
    <col min="1301" max="1301" width="19.28515625" customWidth="1"/>
    <col min="1527" max="1527" width="24.28515625" customWidth="1"/>
    <col min="1528" max="1529" width="24.7109375" customWidth="1"/>
    <col min="1530" max="1530" width="17.7109375" customWidth="1"/>
    <col min="1532" max="1532" width="12.42578125" customWidth="1"/>
    <col min="1533" max="1533" width="12" customWidth="1"/>
    <col min="1534" max="1534" width="20.85546875" customWidth="1"/>
    <col min="1535" max="1535" width="17.7109375" customWidth="1"/>
    <col min="1536" max="1536" width="20" customWidth="1"/>
    <col min="1537" max="1537" width="33.28515625" customWidth="1"/>
    <col min="1538" max="1538" width="12.42578125" customWidth="1"/>
    <col min="1539" max="1539" width="21.5703125" customWidth="1"/>
    <col min="1540" max="1541" width="19" customWidth="1"/>
    <col min="1542" max="1542" width="16.42578125" customWidth="1"/>
    <col min="1543" max="1543" width="25" customWidth="1"/>
    <col min="1545" max="1545" width="22.5703125" customWidth="1"/>
    <col min="1546" max="1546" width="20.42578125" customWidth="1"/>
    <col min="1547" max="1547" width="16.7109375" customWidth="1"/>
    <col min="1548" max="1548" width="19.5703125" customWidth="1"/>
    <col min="1549" max="1549" width="24.5703125" customWidth="1"/>
    <col min="1550" max="1550" width="14.140625" customWidth="1"/>
    <col min="1551" max="1551" width="24.5703125" customWidth="1"/>
    <col min="1552" max="1552" width="19.42578125" customWidth="1"/>
    <col min="1554" max="1554" width="14.28515625" customWidth="1"/>
    <col min="1555" max="1555" width="19.42578125" customWidth="1"/>
    <col min="1556" max="1556" width="13.28515625" customWidth="1"/>
    <col min="1557" max="1557" width="19.28515625" customWidth="1"/>
    <col min="1783" max="1783" width="24.28515625" customWidth="1"/>
    <col min="1784" max="1785" width="24.7109375" customWidth="1"/>
    <col min="1786" max="1786" width="17.7109375" customWidth="1"/>
    <col min="1788" max="1788" width="12.42578125" customWidth="1"/>
    <col min="1789" max="1789" width="12" customWidth="1"/>
    <col min="1790" max="1790" width="20.85546875" customWidth="1"/>
    <col min="1791" max="1791" width="17.7109375" customWidth="1"/>
    <col min="1792" max="1792" width="20" customWidth="1"/>
    <col min="1793" max="1793" width="33.28515625" customWidth="1"/>
    <col min="1794" max="1794" width="12.42578125" customWidth="1"/>
    <col min="1795" max="1795" width="21.5703125" customWidth="1"/>
    <col min="1796" max="1797" width="19" customWidth="1"/>
    <col min="1798" max="1798" width="16.42578125" customWidth="1"/>
    <col min="1799" max="1799" width="25" customWidth="1"/>
    <col min="1801" max="1801" width="22.5703125" customWidth="1"/>
    <col min="1802" max="1802" width="20.42578125" customWidth="1"/>
    <col min="1803" max="1803" width="16.7109375" customWidth="1"/>
    <col min="1804" max="1804" width="19.5703125" customWidth="1"/>
    <col min="1805" max="1805" width="24.5703125" customWidth="1"/>
    <col min="1806" max="1806" width="14.140625" customWidth="1"/>
    <col min="1807" max="1807" width="24.5703125" customWidth="1"/>
    <col min="1808" max="1808" width="19.42578125" customWidth="1"/>
    <col min="1810" max="1810" width="14.28515625" customWidth="1"/>
    <col min="1811" max="1811" width="19.42578125" customWidth="1"/>
    <col min="1812" max="1812" width="13.28515625" customWidth="1"/>
    <col min="1813" max="1813" width="19.28515625" customWidth="1"/>
    <col min="2039" max="2039" width="24.28515625" customWidth="1"/>
    <col min="2040" max="2041" width="24.7109375" customWidth="1"/>
    <col min="2042" max="2042" width="17.7109375" customWidth="1"/>
    <col min="2044" max="2044" width="12.42578125" customWidth="1"/>
    <col min="2045" max="2045" width="12" customWidth="1"/>
    <col min="2046" max="2046" width="20.85546875" customWidth="1"/>
    <col min="2047" max="2047" width="17.7109375" customWidth="1"/>
    <col min="2048" max="2048" width="20" customWidth="1"/>
    <col min="2049" max="2049" width="33.28515625" customWidth="1"/>
    <col min="2050" max="2050" width="12.42578125" customWidth="1"/>
    <col min="2051" max="2051" width="21.5703125" customWidth="1"/>
    <col min="2052" max="2053" width="19" customWidth="1"/>
    <col min="2054" max="2054" width="16.42578125" customWidth="1"/>
    <col min="2055" max="2055" width="25" customWidth="1"/>
    <col min="2057" max="2057" width="22.5703125" customWidth="1"/>
    <col min="2058" max="2058" width="20.42578125" customWidth="1"/>
    <col min="2059" max="2059" width="16.7109375" customWidth="1"/>
    <col min="2060" max="2060" width="19.5703125" customWidth="1"/>
    <col min="2061" max="2061" width="24.5703125" customWidth="1"/>
    <col min="2062" max="2062" width="14.140625" customWidth="1"/>
    <col min="2063" max="2063" width="24.5703125" customWidth="1"/>
    <col min="2064" max="2064" width="19.42578125" customWidth="1"/>
    <col min="2066" max="2066" width="14.28515625" customWidth="1"/>
    <col min="2067" max="2067" width="19.42578125" customWidth="1"/>
    <col min="2068" max="2068" width="13.28515625" customWidth="1"/>
    <col min="2069" max="2069" width="19.28515625" customWidth="1"/>
    <col min="2295" max="2295" width="24.28515625" customWidth="1"/>
    <col min="2296" max="2297" width="24.7109375" customWidth="1"/>
    <col min="2298" max="2298" width="17.7109375" customWidth="1"/>
    <col min="2300" max="2300" width="12.42578125" customWidth="1"/>
    <col min="2301" max="2301" width="12" customWidth="1"/>
    <col min="2302" max="2302" width="20.85546875" customWidth="1"/>
    <col min="2303" max="2303" width="17.7109375" customWidth="1"/>
    <col min="2304" max="2304" width="20" customWidth="1"/>
    <col min="2305" max="2305" width="33.28515625" customWidth="1"/>
    <col min="2306" max="2306" width="12.42578125" customWidth="1"/>
    <col min="2307" max="2307" width="21.5703125" customWidth="1"/>
    <col min="2308" max="2309" width="19" customWidth="1"/>
    <col min="2310" max="2310" width="16.42578125" customWidth="1"/>
    <col min="2311" max="2311" width="25" customWidth="1"/>
    <col min="2313" max="2313" width="22.5703125" customWidth="1"/>
    <col min="2314" max="2314" width="20.42578125" customWidth="1"/>
    <col min="2315" max="2315" width="16.7109375" customWidth="1"/>
    <col min="2316" max="2316" width="19.5703125" customWidth="1"/>
    <col min="2317" max="2317" width="24.5703125" customWidth="1"/>
    <col min="2318" max="2318" width="14.140625" customWidth="1"/>
    <col min="2319" max="2319" width="24.5703125" customWidth="1"/>
    <col min="2320" max="2320" width="19.42578125" customWidth="1"/>
    <col min="2322" max="2322" width="14.28515625" customWidth="1"/>
    <col min="2323" max="2323" width="19.42578125" customWidth="1"/>
    <col min="2324" max="2324" width="13.28515625" customWidth="1"/>
    <col min="2325" max="2325" width="19.28515625" customWidth="1"/>
    <col min="2551" max="2551" width="24.28515625" customWidth="1"/>
    <col min="2552" max="2553" width="24.7109375" customWidth="1"/>
    <col min="2554" max="2554" width="17.7109375" customWidth="1"/>
    <col min="2556" max="2556" width="12.42578125" customWidth="1"/>
    <col min="2557" max="2557" width="12" customWidth="1"/>
    <col min="2558" max="2558" width="20.85546875" customWidth="1"/>
    <col min="2559" max="2559" width="17.7109375" customWidth="1"/>
    <col min="2560" max="2560" width="20" customWidth="1"/>
    <col min="2561" max="2561" width="33.28515625" customWidth="1"/>
    <col min="2562" max="2562" width="12.42578125" customWidth="1"/>
    <col min="2563" max="2563" width="21.5703125" customWidth="1"/>
    <col min="2564" max="2565" width="19" customWidth="1"/>
    <col min="2566" max="2566" width="16.42578125" customWidth="1"/>
    <col min="2567" max="2567" width="25" customWidth="1"/>
    <col min="2569" max="2569" width="22.5703125" customWidth="1"/>
    <col min="2570" max="2570" width="20.42578125" customWidth="1"/>
    <col min="2571" max="2571" width="16.7109375" customWidth="1"/>
    <col min="2572" max="2572" width="19.5703125" customWidth="1"/>
    <col min="2573" max="2573" width="24.5703125" customWidth="1"/>
    <col min="2574" max="2574" width="14.140625" customWidth="1"/>
    <col min="2575" max="2575" width="24.5703125" customWidth="1"/>
    <col min="2576" max="2576" width="19.42578125" customWidth="1"/>
    <col min="2578" max="2578" width="14.28515625" customWidth="1"/>
    <col min="2579" max="2579" width="19.42578125" customWidth="1"/>
    <col min="2580" max="2580" width="13.28515625" customWidth="1"/>
    <col min="2581" max="2581" width="19.28515625" customWidth="1"/>
    <col min="2807" max="2807" width="24.28515625" customWidth="1"/>
    <col min="2808" max="2809" width="24.7109375" customWidth="1"/>
    <col min="2810" max="2810" width="17.7109375" customWidth="1"/>
    <col min="2812" max="2812" width="12.42578125" customWidth="1"/>
    <col min="2813" max="2813" width="12" customWidth="1"/>
    <col min="2814" max="2814" width="20.85546875" customWidth="1"/>
    <col min="2815" max="2815" width="17.7109375" customWidth="1"/>
    <col min="2816" max="2816" width="20" customWidth="1"/>
    <col min="2817" max="2817" width="33.28515625" customWidth="1"/>
    <col min="2818" max="2818" width="12.42578125" customWidth="1"/>
    <col min="2819" max="2819" width="21.5703125" customWidth="1"/>
    <col min="2820" max="2821" width="19" customWidth="1"/>
    <col min="2822" max="2822" width="16.42578125" customWidth="1"/>
    <col min="2823" max="2823" width="25" customWidth="1"/>
    <col min="2825" max="2825" width="22.5703125" customWidth="1"/>
    <col min="2826" max="2826" width="20.42578125" customWidth="1"/>
    <col min="2827" max="2827" width="16.7109375" customWidth="1"/>
    <col min="2828" max="2828" width="19.5703125" customWidth="1"/>
    <col min="2829" max="2829" width="24.5703125" customWidth="1"/>
    <col min="2830" max="2830" width="14.140625" customWidth="1"/>
    <col min="2831" max="2831" width="24.5703125" customWidth="1"/>
    <col min="2832" max="2832" width="19.42578125" customWidth="1"/>
    <col min="2834" max="2834" width="14.28515625" customWidth="1"/>
    <col min="2835" max="2835" width="19.42578125" customWidth="1"/>
    <col min="2836" max="2836" width="13.28515625" customWidth="1"/>
    <col min="2837" max="2837" width="19.28515625" customWidth="1"/>
    <col min="3063" max="3063" width="24.28515625" customWidth="1"/>
    <col min="3064" max="3065" width="24.7109375" customWidth="1"/>
    <col min="3066" max="3066" width="17.7109375" customWidth="1"/>
    <col min="3068" max="3068" width="12.42578125" customWidth="1"/>
    <col min="3069" max="3069" width="12" customWidth="1"/>
    <col min="3070" max="3070" width="20.85546875" customWidth="1"/>
    <col min="3071" max="3071" width="17.7109375" customWidth="1"/>
    <col min="3072" max="3072" width="20" customWidth="1"/>
    <col min="3073" max="3073" width="33.28515625" customWidth="1"/>
    <col min="3074" max="3074" width="12.42578125" customWidth="1"/>
    <col min="3075" max="3075" width="21.5703125" customWidth="1"/>
    <col min="3076" max="3077" width="19" customWidth="1"/>
    <col min="3078" max="3078" width="16.42578125" customWidth="1"/>
    <col min="3079" max="3079" width="25" customWidth="1"/>
    <col min="3081" max="3081" width="22.5703125" customWidth="1"/>
    <col min="3082" max="3082" width="20.42578125" customWidth="1"/>
    <col min="3083" max="3083" width="16.7109375" customWidth="1"/>
    <col min="3084" max="3084" width="19.5703125" customWidth="1"/>
    <col min="3085" max="3085" width="24.5703125" customWidth="1"/>
    <col min="3086" max="3086" width="14.140625" customWidth="1"/>
    <col min="3087" max="3087" width="24.5703125" customWidth="1"/>
    <col min="3088" max="3088" width="19.42578125" customWidth="1"/>
    <col min="3090" max="3090" width="14.28515625" customWidth="1"/>
    <col min="3091" max="3091" width="19.42578125" customWidth="1"/>
    <col min="3092" max="3092" width="13.28515625" customWidth="1"/>
    <col min="3093" max="3093" width="19.28515625" customWidth="1"/>
    <col min="3319" max="3319" width="24.28515625" customWidth="1"/>
    <col min="3320" max="3321" width="24.7109375" customWidth="1"/>
    <col min="3322" max="3322" width="17.7109375" customWidth="1"/>
    <col min="3324" max="3324" width="12.42578125" customWidth="1"/>
    <col min="3325" max="3325" width="12" customWidth="1"/>
    <col min="3326" max="3326" width="20.85546875" customWidth="1"/>
    <col min="3327" max="3327" width="17.7109375" customWidth="1"/>
    <col min="3328" max="3328" width="20" customWidth="1"/>
    <col min="3329" max="3329" width="33.28515625" customWidth="1"/>
    <col min="3330" max="3330" width="12.42578125" customWidth="1"/>
    <col min="3331" max="3331" width="21.5703125" customWidth="1"/>
    <col min="3332" max="3333" width="19" customWidth="1"/>
    <col min="3334" max="3334" width="16.42578125" customWidth="1"/>
    <col min="3335" max="3335" width="25" customWidth="1"/>
    <col min="3337" max="3337" width="22.5703125" customWidth="1"/>
    <col min="3338" max="3338" width="20.42578125" customWidth="1"/>
    <col min="3339" max="3339" width="16.7109375" customWidth="1"/>
    <col min="3340" max="3340" width="19.5703125" customWidth="1"/>
    <col min="3341" max="3341" width="24.5703125" customWidth="1"/>
    <col min="3342" max="3342" width="14.140625" customWidth="1"/>
    <col min="3343" max="3343" width="24.5703125" customWidth="1"/>
    <col min="3344" max="3344" width="19.42578125" customWidth="1"/>
    <col min="3346" max="3346" width="14.28515625" customWidth="1"/>
    <col min="3347" max="3347" width="19.42578125" customWidth="1"/>
    <col min="3348" max="3348" width="13.28515625" customWidth="1"/>
    <col min="3349" max="3349" width="19.28515625" customWidth="1"/>
    <col min="3575" max="3575" width="24.28515625" customWidth="1"/>
    <col min="3576" max="3577" width="24.7109375" customWidth="1"/>
    <col min="3578" max="3578" width="17.7109375" customWidth="1"/>
    <col min="3580" max="3580" width="12.42578125" customWidth="1"/>
    <col min="3581" max="3581" width="12" customWidth="1"/>
    <col min="3582" max="3582" width="20.85546875" customWidth="1"/>
    <col min="3583" max="3583" width="17.7109375" customWidth="1"/>
    <col min="3584" max="3584" width="20" customWidth="1"/>
    <col min="3585" max="3585" width="33.28515625" customWidth="1"/>
    <col min="3586" max="3586" width="12.42578125" customWidth="1"/>
    <col min="3587" max="3587" width="21.5703125" customWidth="1"/>
    <col min="3588" max="3589" width="19" customWidth="1"/>
    <col min="3590" max="3590" width="16.42578125" customWidth="1"/>
    <col min="3591" max="3591" width="25" customWidth="1"/>
    <col min="3593" max="3593" width="22.5703125" customWidth="1"/>
    <col min="3594" max="3594" width="20.42578125" customWidth="1"/>
    <col min="3595" max="3595" width="16.7109375" customWidth="1"/>
    <col min="3596" max="3596" width="19.5703125" customWidth="1"/>
    <col min="3597" max="3597" width="24.5703125" customWidth="1"/>
    <col min="3598" max="3598" width="14.140625" customWidth="1"/>
    <col min="3599" max="3599" width="24.5703125" customWidth="1"/>
    <col min="3600" max="3600" width="19.42578125" customWidth="1"/>
    <col min="3602" max="3602" width="14.28515625" customWidth="1"/>
    <col min="3603" max="3603" width="19.42578125" customWidth="1"/>
    <col min="3604" max="3604" width="13.28515625" customWidth="1"/>
    <col min="3605" max="3605" width="19.28515625" customWidth="1"/>
    <col min="3831" max="3831" width="24.28515625" customWidth="1"/>
    <col min="3832" max="3833" width="24.7109375" customWidth="1"/>
    <col min="3834" max="3834" width="17.7109375" customWidth="1"/>
    <col min="3836" max="3836" width="12.42578125" customWidth="1"/>
    <col min="3837" max="3837" width="12" customWidth="1"/>
    <col min="3838" max="3838" width="20.85546875" customWidth="1"/>
    <col min="3839" max="3839" width="17.7109375" customWidth="1"/>
    <col min="3840" max="3840" width="20" customWidth="1"/>
    <col min="3841" max="3841" width="33.28515625" customWidth="1"/>
    <col min="3842" max="3842" width="12.42578125" customWidth="1"/>
    <col min="3843" max="3843" width="21.5703125" customWidth="1"/>
    <col min="3844" max="3845" width="19" customWidth="1"/>
    <col min="3846" max="3846" width="16.42578125" customWidth="1"/>
    <col min="3847" max="3847" width="25" customWidth="1"/>
    <col min="3849" max="3849" width="22.5703125" customWidth="1"/>
    <col min="3850" max="3850" width="20.42578125" customWidth="1"/>
    <col min="3851" max="3851" width="16.7109375" customWidth="1"/>
    <col min="3852" max="3852" width="19.5703125" customWidth="1"/>
    <col min="3853" max="3853" width="24.5703125" customWidth="1"/>
    <col min="3854" max="3854" width="14.140625" customWidth="1"/>
    <col min="3855" max="3855" width="24.5703125" customWidth="1"/>
    <col min="3856" max="3856" width="19.42578125" customWidth="1"/>
    <col min="3858" max="3858" width="14.28515625" customWidth="1"/>
    <col min="3859" max="3859" width="19.42578125" customWidth="1"/>
    <col min="3860" max="3860" width="13.28515625" customWidth="1"/>
    <col min="3861" max="3861" width="19.28515625" customWidth="1"/>
    <col min="4087" max="4087" width="24.28515625" customWidth="1"/>
    <col min="4088" max="4089" width="24.7109375" customWidth="1"/>
    <col min="4090" max="4090" width="17.7109375" customWidth="1"/>
    <col min="4092" max="4092" width="12.42578125" customWidth="1"/>
    <col min="4093" max="4093" width="12" customWidth="1"/>
    <col min="4094" max="4094" width="20.85546875" customWidth="1"/>
    <col min="4095" max="4095" width="17.7109375" customWidth="1"/>
    <col min="4096" max="4096" width="20" customWidth="1"/>
    <col min="4097" max="4097" width="33.28515625" customWidth="1"/>
    <col min="4098" max="4098" width="12.42578125" customWidth="1"/>
    <col min="4099" max="4099" width="21.5703125" customWidth="1"/>
    <col min="4100" max="4101" width="19" customWidth="1"/>
    <col min="4102" max="4102" width="16.42578125" customWidth="1"/>
    <col min="4103" max="4103" width="25" customWidth="1"/>
    <col min="4105" max="4105" width="22.5703125" customWidth="1"/>
    <col min="4106" max="4106" width="20.42578125" customWidth="1"/>
    <col min="4107" max="4107" width="16.7109375" customWidth="1"/>
    <col min="4108" max="4108" width="19.5703125" customWidth="1"/>
    <col min="4109" max="4109" width="24.5703125" customWidth="1"/>
    <col min="4110" max="4110" width="14.140625" customWidth="1"/>
    <col min="4111" max="4111" width="24.5703125" customWidth="1"/>
    <col min="4112" max="4112" width="19.42578125" customWidth="1"/>
    <col min="4114" max="4114" width="14.28515625" customWidth="1"/>
    <col min="4115" max="4115" width="19.42578125" customWidth="1"/>
    <col min="4116" max="4116" width="13.28515625" customWidth="1"/>
    <col min="4117" max="4117" width="19.28515625" customWidth="1"/>
    <col min="4343" max="4343" width="24.28515625" customWidth="1"/>
    <col min="4344" max="4345" width="24.7109375" customWidth="1"/>
    <col min="4346" max="4346" width="17.7109375" customWidth="1"/>
    <col min="4348" max="4348" width="12.42578125" customWidth="1"/>
    <col min="4349" max="4349" width="12" customWidth="1"/>
    <col min="4350" max="4350" width="20.85546875" customWidth="1"/>
    <col min="4351" max="4351" width="17.7109375" customWidth="1"/>
    <col min="4352" max="4352" width="20" customWidth="1"/>
    <col min="4353" max="4353" width="33.28515625" customWidth="1"/>
    <col min="4354" max="4354" width="12.42578125" customWidth="1"/>
    <col min="4355" max="4355" width="21.5703125" customWidth="1"/>
    <col min="4356" max="4357" width="19" customWidth="1"/>
    <col min="4358" max="4358" width="16.42578125" customWidth="1"/>
    <col min="4359" max="4359" width="25" customWidth="1"/>
    <col min="4361" max="4361" width="22.5703125" customWidth="1"/>
    <col min="4362" max="4362" width="20.42578125" customWidth="1"/>
    <col min="4363" max="4363" width="16.7109375" customWidth="1"/>
    <col min="4364" max="4364" width="19.5703125" customWidth="1"/>
    <col min="4365" max="4365" width="24.5703125" customWidth="1"/>
    <col min="4366" max="4366" width="14.140625" customWidth="1"/>
    <col min="4367" max="4367" width="24.5703125" customWidth="1"/>
    <col min="4368" max="4368" width="19.42578125" customWidth="1"/>
    <col min="4370" max="4370" width="14.28515625" customWidth="1"/>
    <col min="4371" max="4371" width="19.42578125" customWidth="1"/>
    <col min="4372" max="4372" width="13.28515625" customWidth="1"/>
    <col min="4373" max="4373" width="19.28515625" customWidth="1"/>
    <col min="4599" max="4599" width="24.28515625" customWidth="1"/>
    <col min="4600" max="4601" width="24.7109375" customWidth="1"/>
    <col min="4602" max="4602" width="17.7109375" customWidth="1"/>
    <col min="4604" max="4604" width="12.42578125" customWidth="1"/>
    <col min="4605" max="4605" width="12" customWidth="1"/>
    <col min="4606" max="4606" width="20.85546875" customWidth="1"/>
    <col min="4607" max="4607" width="17.7109375" customWidth="1"/>
    <col min="4608" max="4608" width="20" customWidth="1"/>
    <col min="4609" max="4609" width="33.28515625" customWidth="1"/>
    <col min="4610" max="4610" width="12.42578125" customWidth="1"/>
    <col min="4611" max="4611" width="21.5703125" customWidth="1"/>
    <col min="4612" max="4613" width="19" customWidth="1"/>
    <col min="4614" max="4614" width="16.42578125" customWidth="1"/>
    <col min="4615" max="4615" width="25" customWidth="1"/>
    <col min="4617" max="4617" width="22.5703125" customWidth="1"/>
    <col min="4618" max="4618" width="20.42578125" customWidth="1"/>
    <col min="4619" max="4619" width="16.7109375" customWidth="1"/>
    <col min="4620" max="4620" width="19.5703125" customWidth="1"/>
    <col min="4621" max="4621" width="24.5703125" customWidth="1"/>
    <col min="4622" max="4622" width="14.140625" customWidth="1"/>
    <col min="4623" max="4623" width="24.5703125" customWidth="1"/>
    <col min="4624" max="4624" width="19.42578125" customWidth="1"/>
    <col min="4626" max="4626" width="14.28515625" customWidth="1"/>
    <col min="4627" max="4627" width="19.42578125" customWidth="1"/>
    <col min="4628" max="4628" width="13.28515625" customWidth="1"/>
    <col min="4629" max="4629" width="19.28515625" customWidth="1"/>
    <col min="4855" max="4855" width="24.28515625" customWidth="1"/>
    <col min="4856" max="4857" width="24.7109375" customWidth="1"/>
    <col min="4858" max="4858" width="17.7109375" customWidth="1"/>
    <col min="4860" max="4860" width="12.42578125" customWidth="1"/>
    <col min="4861" max="4861" width="12" customWidth="1"/>
    <col min="4862" max="4862" width="20.85546875" customWidth="1"/>
    <col min="4863" max="4863" width="17.7109375" customWidth="1"/>
    <col min="4864" max="4864" width="20" customWidth="1"/>
    <col min="4865" max="4865" width="33.28515625" customWidth="1"/>
    <col min="4866" max="4866" width="12.42578125" customWidth="1"/>
    <col min="4867" max="4867" width="21.5703125" customWidth="1"/>
    <col min="4868" max="4869" width="19" customWidth="1"/>
    <col min="4870" max="4870" width="16.42578125" customWidth="1"/>
    <col min="4871" max="4871" width="25" customWidth="1"/>
    <col min="4873" max="4873" width="22.5703125" customWidth="1"/>
    <col min="4874" max="4874" width="20.42578125" customWidth="1"/>
    <col min="4875" max="4875" width="16.7109375" customWidth="1"/>
    <col min="4876" max="4876" width="19.5703125" customWidth="1"/>
    <col min="4877" max="4877" width="24.5703125" customWidth="1"/>
    <col min="4878" max="4878" width="14.140625" customWidth="1"/>
    <col min="4879" max="4879" width="24.5703125" customWidth="1"/>
    <col min="4880" max="4880" width="19.42578125" customWidth="1"/>
    <col min="4882" max="4882" width="14.28515625" customWidth="1"/>
    <col min="4883" max="4883" width="19.42578125" customWidth="1"/>
    <col min="4884" max="4884" width="13.28515625" customWidth="1"/>
    <col min="4885" max="4885" width="19.28515625" customWidth="1"/>
    <col min="5111" max="5111" width="24.28515625" customWidth="1"/>
    <col min="5112" max="5113" width="24.7109375" customWidth="1"/>
    <col min="5114" max="5114" width="17.7109375" customWidth="1"/>
    <col min="5116" max="5116" width="12.42578125" customWidth="1"/>
    <col min="5117" max="5117" width="12" customWidth="1"/>
    <col min="5118" max="5118" width="20.85546875" customWidth="1"/>
    <col min="5119" max="5119" width="17.7109375" customWidth="1"/>
    <col min="5120" max="5120" width="20" customWidth="1"/>
    <col min="5121" max="5121" width="33.28515625" customWidth="1"/>
    <col min="5122" max="5122" width="12.42578125" customWidth="1"/>
    <col min="5123" max="5123" width="21.5703125" customWidth="1"/>
    <col min="5124" max="5125" width="19" customWidth="1"/>
    <col min="5126" max="5126" width="16.42578125" customWidth="1"/>
    <col min="5127" max="5127" width="25" customWidth="1"/>
    <col min="5129" max="5129" width="22.5703125" customWidth="1"/>
    <col min="5130" max="5130" width="20.42578125" customWidth="1"/>
    <col min="5131" max="5131" width="16.7109375" customWidth="1"/>
    <col min="5132" max="5132" width="19.5703125" customWidth="1"/>
    <col min="5133" max="5133" width="24.5703125" customWidth="1"/>
    <col min="5134" max="5134" width="14.140625" customWidth="1"/>
    <col min="5135" max="5135" width="24.5703125" customWidth="1"/>
    <col min="5136" max="5136" width="19.42578125" customWidth="1"/>
    <col min="5138" max="5138" width="14.28515625" customWidth="1"/>
    <col min="5139" max="5139" width="19.42578125" customWidth="1"/>
    <col min="5140" max="5140" width="13.28515625" customWidth="1"/>
    <col min="5141" max="5141" width="19.28515625" customWidth="1"/>
    <col min="5367" max="5367" width="24.28515625" customWidth="1"/>
    <col min="5368" max="5369" width="24.7109375" customWidth="1"/>
    <col min="5370" max="5370" width="17.7109375" customWidth="1"/>
    <col min="5372" max="5372" width="12.42578125" customWidth="1"/>
    <col min="5373" max="5373" width="12" customWidth="1"/>
    <col min="5374" max="5374" width="20.85546875" customWidth="1"/>
    <col min="5375" max="5375" width="17.7109375" customWidth="1"/>
    <col min="5376" max="5376" width="20" customWidth="1"/>
    <col min="5377" max="5377" width="33.28515625" customWidth="1"/>
    <col min="5378" max="5378" width="12.42578125" customWidth="1"/>
    <col min="5379" max="5379" width="21.5703125" customWidth="1"/>
    <col min="5380" max="5381" width="19" customWidth="1"/>
    <col min="5382" max="5382" width="16.42578125" customWidth="1"/>
    <col min="5383" max="5383" width="25" customWidth="1"/>
    <col min="5385" max="5385" width="22.5703125" customWidth="1"/>
    <col min="5386" max="5386" width="20.42578125" customWidth="1"/>
    <col min="5387" max="5387" width="16.7109375" customWidth="1"/>
    <col min="5388" max="5388" width="19.5703125" customWidth="1"/>
    <col min="5389" max="5389" width="24.5703125" customWidth="1"/>
    <col min="5390" max="5390" width="14.140625" customWidth="1"/>
    <col min="5391" max="5391" width="24.5703125" customWidth="1"/>
    <col min="5392" max="5392" width="19.42578125" customWidth="1"/>
    <col min="5394" max="5394" width="14.28515625" customWidth="1"/>
    <col min="5395" max="5395" width="19.42578125" customWidth="1"/>
    <col min="5396" max="5396" width="13.28515625" customWidth="1"/>
    <col min="5397" max="5397" width="19.28515625" customWidth="1"/>
    <col min="5623" max="5623" width="24.28515625" customWidth="1"/>
    <col min="5624" max="5625" width="24.7109375" customWidth="1"/>
    <col min="5626" max="5626" width="17.7109375" customWidth="1"/>
    <col min="5628" max="5628" width="12.42578125" customWidth="1"/>
    <col min="5629" max="5629" width="12" customWidth="1"/>
    <col min="5630" max="5630" width="20.85546875" customWidth="1"/>
    <col min="5631" max="5631" width="17.7109375" customWidth="1"/>
    <col min="5632" max="5632" width="20" customWidth="1"/>
    <col min="5633" max="5633" width="33.28515625" customWidth="1"/>
    <col min="5634" max="5634" width="12.42578125" customWidth="1"/>
    <col min="5635" max="5635" width="21.5703125" customWidth="1"/>
    <col min="5636" max="5637" width="19" customWidth="1"/>
    <col min="5638" max="5638" width="16.42578125" customWidth="1"/>
    <col min="5639" max="5639" width="25" customWidth="1"/>
    <col min="5641" max="5641" width="22.5703125" customWidth="1"/>
    <col min="5642" max="5642" width="20.42578125" customWidth="1"/>
    <col min="5643" max="5643" width="16.7109375" customWidth="1"/>
    <col min="5644" max="5644" width="19.5703125" customWidth="1"/>
    <col min="5645" max="5645" width="24.5703125" customWidth="1"/>
    <col min="5646" max="5646" width="14.140625" customWidth="1"/>
    <col min="5647" max="5647" width="24.5703125" customWidth="1"/>
    <col min="5648" max="5648" width="19.42578125" customWidth="1"/>
    <col min="5650" max="5650" width="14.28515625" customWidth="1"/>
    <col min="5651" max="5651" width="19.42578125" customWidth="1"/>
    <col min="5652" max="5652" width="13.28515625" customWidth="1"/>
    <col min="5653" max="5653" width="19.28515625" customWidth="1"/>
    <col min="5879" max="5879" width="24.28515625" customWidth="1"/>
    <col min="5880" max="5881" width="24.7109375" customWidth="1"/>
    <col min="5882" max="5882" width="17.7109375" customWidth="1"/>
    <col min="5884" max="5884" width="12.42578125" customWidth="1"/>
    <col min="5885" max="5885" width="12" customWidth="1"/>
    <col min="5886" max="5886" width="20.85546875" customWidth="1"/>
    <col min="5887" max="5887" width="17.7109375" customWidth="1"/>
    <col min="5888" max="5888" width="20" customWidth="1"/>
    <col min="5889" max="5889" width="33.28515625" customWidth="1"/>
    <col min="5890" max="5890" width="12.42578125" customWidth="1"/>
    <col min="5891" max="5891" width="21.5703125" customWidth="1"/>
    <col min="5892" max="5893" width="19" customWidth="1"/>
    <col min="5894" max="5894" width="16.42578125" customWidth="1"/>
    <col min="5895" max="5895" width="25" customWidth="1"/>
    <col min="5897" max="5897" width="22.5703125" customWidth="1"/>
    <col min="5898" max="5898" width="20.42578125" customWidth="1"/>
    <col min="5899" max="5899" width="16.7109375" customWidth="1"/>
    <col min="5900" max="5900" width="19.5703125" customWidth="1"/>
    <col min="5901" max="5901" width="24.5703125" customWidth="1"/>
    <col min="5902" max="5902" width="14.140625" customWidth="1"/>
    <col min="5903" max="5903" width="24.5703125" customWidth="1"/>
    <col min="5904" max="5904" width="19.42578125" customWidth="1"/>
    <col min="5906" max="5906" width="14.28515625" customWidth="1"/>
    <col min="5907" max="5907" width="19.42578125" customWidth="1"/>
    <col min="5908" max="5908" width="13.28515625" customWidth="1"/>
    <col min="5909" max="5909" width="19.28515625" customWidth="1"/>
    <col min="6135" max="6135" width="24.28515625" customWidth="1"/>
    <col min="6136" max="6137" width="24.7109375" customWidth="1"/>
    <col min="6138" max="6138" width="17.7109375" customWidth="1"/>
    <col min="6140" max="6140" width="12.42578125" customWidth="1"/>
    <col min="6141" max="6141" width="12" customWidth="1"/>
    <col min="6142" max="6142" width="20.85546875" customWidth="1"/>
    <col min="6143" max="6143" width="17.7109375" customWidth="1"/>
    <col min="6144" max="6144" width="20" customWidth="1"/>
    <col min="6145" max="6145" width="33.28515625" customWidth="1"/>
    <col min="6146" max="6146" width="12.42578125" customWidth="1"/>
    <col min="6147" max="6147" width="21.5703125" customWidth="1"/>
    <col min="6148" max="6149" width="19" customWidth="1"/>
    <col min="6150" max="6150" width="16.42578125" customWidth="1"/>
    <col min="6151" max="6151" width="25" customWidth="1"/>
    <col min="6153" max="6153" width="22.5703125" customWidth="1"/>
    <col min="6154" max="6154" width="20.42578125" customWidth="1"/>
    <col min="6155" max="6155" width="16.7109375" customWidth="1"/>
    <col min="6156" max="6156" width="19.5703125" customWidth="1"/>
    <col min="6157" max="6157" width="24.5703125" customWidth="1"/>
    <col min="6158" max="6158" width="14.140625" customWidth="1"/>
    <col min="6159" max="6159" width="24.5703125" customWidth="1"/>
    <col min="6160" max="6160" width="19.42578125" customWidth="1"/>
    <col min="6162" max="6162" width="14.28515625" customWidth="1"/>
    <col min="6163" max="6163" width="19.42578125" customWidth="1"/>
    <col min="6164" max="6164" width="13.28515625" customWidth="1"/>
    <col min="6165" max="6165" width="19.28515625" customWidth="1"/>
    <col min="6391" max="6391" width="24.28515625" customWidth="1"/>
    <col min="6392" max="6393" width="24.7109375" customWidth="1"/>
    <col min="6394" max="6394" width="17.7109375" customWidth="1"/>
    <col min="6396" max="6396" width="12.42578125" customWidth="1"/>
    <col min="6397" max="6397" width="12" customWidth="1"/>
    <col min="6398" max="6398" width="20.85546875" customWidth="1"/>
    <col min="6399" max="6399" width="17.7109375" customWidth="1"/>
    <col min="6400" max="6400" width="20" customWidth="1"/>
    <col min="6401" max="6401" width="33.28515625" customWidth="1"/>
    <col min="6402" max="6402" width="12.42578125" customWidth="1"/>
    <col min="6403" max="6403" width="21.5703125" customWidth="1"/>
    <col min="6404" max="6405" width="19" customWidth="1"/>
    <col min="6406" max="6406" width="16.42578125" customWidth="1"/>
    <col min="6407" max="6407" width="25" customWidth="1"/>
    <col min="6409" max="6409" width="22.5703125" customWidth="1"/>
    <col min="6410" max="6410" width="20.42578125" customWidth="1"/>
    <col min="6411" max="6411" width="16.7109375" customWidth="1"/>
    <col min="6412" max="6412" width="19.5703125" customWidth="1"/>
    <col min="6413" max="6413" width="24.5703125" customWidth="1"/>
    <col min="6414" max="6414" width="14.140625" customWidth="1"/>
    <col min="6415" max="6415" width="24.5703125" customWidth="1"/>
    <col min="6416" max="6416" width="19.42578125" customWidth="1"/>
    <col min="6418" max="6418" width="14.28515625" customWidth="1"/>
    <col min="6419" max="6419" width="19.42578125" customWidth="1"/>
    <col min="6420" max="6420" width="13.28515625" customWidth="1"/>
    <col min="6421" max="6421" width="19.28515625" customWidth="1"/>
    <col min="6647" max="6647" width="24.28515625" customWidth="1"/>
    <col min="6648" max="6649" width="24.7109375" customWidth="1"/>
    <col min="6650" max="6650" width="17.7109375" customWidth="1"/>
    <col min="6652" max="6652" width="12.42578125" customWidth="1"/>
    <col min="6653" max="6653" width="12" customWidth="1"/>
    <col min="6654" max="6654" width="20.85546875" customWidth="1"/>
    <col min="6655" max="6655" width="17.7109375" customWidth="1"/>
    <col min="6656" max="6656" width="20" customWidth="1"/>
    <col min="6657" max="6657" width="33.28515625" customWidth="1"/>
    <col min="6658" max="6658" width="12.42578125" customWidth="1"/>
    <col min="6659" max="6659" width="21.5703125" customWidth="1"/>
    <col min="6660" max="6661" width="19" customWidth="1"/>
    <col min="6662" max="6662" width="16.42578125" customWidth="1"/>
    <col min="6663" max="6663" width="25" customWidth="1"/>
    <col min="6665" max="6665" width="22.5703125" customWidth="1"/>
    <col min="6666" max="6666" width="20.42578125" customWidth="1"/>
    <col min="6667" max="6667" width="16.7109375" customWidth="1"/>
    <col min="6668" max="6668" width="19.5703125" customWidth="1"/>
    <col min="6669" max="6669" width="24.5703125" customWidth="1"/>
    <col min="6670" max="6670" width="14.140625" customWidth="1"/>
    <col min="6671" max="6671" width="24.5703125" customWidth="1"/>
    <col min="6672" max="6672" width="19.42578125" customWidth="1"/>
    <col min="6674" max="6674" width="14.28515625" customWidth="1"/>
    <col min="6675" max="6675" width="19.42578125" customWidth="1"/>
    <col min="6676" max="6676" width="13.28515625" customWidth="1"/>
    <col min="6677" max="6677" width="19.28515625" customWidth="1"/>
    <col min="6903" max="6903" width="24.28515625" customWidth="1"/>
    <col min="6904" max="6905" width="24.7109375" customWidth="1"/>
    <col min="6906" max="6906" width="17.7109375" customWidth="1"/>
    <col min="6908" max="6908" width="12.42578125" customWidth="1"/>
    <col min="6909" max="6909" width="12" customWidth="1"/>
    <col min="6910" max="6910" width="20.85546875" customWidth="1"/>
    <col min="6911" max="6911" width="17.7109375" customWidth="1"/>
    <col min="6912" max="6912" width="20" customWidth="1"/>
    <col min="6913" max="6913" width="33.28515625" customWidth="1"/>
    <col min="6914" max="6914" width="12.42578125" customWidth="1"/>
    <col min="6915" max="6915" width="21.5703125" customWidth="1"/>
    <col min="6916" max="6917" width="19" customWidth="1"/>
    <col min="6918" max="6918" width="16.42578125" customWidth="1"/>
    <col min="6919" max="6919" width="25" customWidth="1"/>
    <col min="6921" max="6921" width="22.5703125" customWidth="1"/>
    <col min="6922" max="6922" width="20.42578125" customWidth="1"/>
    <col min="6923" max="6923" width="16.7109375" customWidth="1"/>
    <col min="6924" max="6924" width="19.5703125" customWidth="1"/>
    <col min="6925" max="6925" width="24.5703125" customWidth="1"/>
    <col min="6926" max="6926" width="14.140625" customWidth="1"/>
    <col min="6927" max="6927" width="24.5703125" customWidth="1"/>
    <col min="6928" max="6928" width="19.42578125" customWidth="1"/>
    <col min="6930" max="6930" width="14.28515625" customWidth="1"/>
    <col min="6931" max="6931" width="19.42578125" customWidth="1"/>
    <col min="6932" max="6932" width="13.28515625" customWidth="1"/>
    <col min="6933" max="6933" width="19.28515625" customWidth="1"/>
    <col min="7159" max="7159" width="24.28515625" customWidth="1"/>
    <col min="7160" max="7161" width="24.7109375" customWidth="1"/>
    <col min="7162" max="7162" width="17.7109375" customWidth="1"/>
    <col min="7164" max="7164" width="12.42578125" customWidth="1"/>
    <col min="7165" max="7165" width="12" customWidth="1"/>
    <col min="7166" max="7166" width="20.85546875" customWidth="1"/>
    <col min="7167" max="7167" width="17.7109375" customWidth="1"/>
    <col min="7168" max="7168" width="20" customWidth="1"/>
    <col min="7169" max="7169" width="33.28515625" customWidth="1"/>
    <col min="7170" max="7170" width="12.42578125" customWidth="1"/>
    <col min="7171" max="7171" width="21.5703125" customWidth="1"/>
    <col min="7172" max="7173" width="19" customWidth="1"/>
    <col min="7174" max="7174" width="16.42578125" customWidth="1"/>
    <col min="7175" max="7175" width="25" customWidth="1"/>
    <col min="7177" max="7177" width="22.5703125" customWidth="1"/>
    <col min="7178" max="7178" width="20.42578125" customWidth="1"/>
    <col min="7179" max="7179" width="16.7109375" customWidth="1"/>
    <col min="7180" max="7180" width="19.5703125" customWidth="1"/>
    <col min="7181" max="7181" width="24.5703125" customWidth="1"/>
    <col min="7182" max="7182" width="14.140625" customWidth="1"/>
    <col min="7183" max="7183" width="24.5703125" customWidth="1"/>
    <col min="7184" max="7184" width="19.42578125" customWidth="1"/>
    <col min="7186" max="7186" width="14.28515625" customWidth="1"/>
    <col min="7187" max="7187" width="19.42578125" customWidth="1"/>
    <col min="7188" max="7188" width="13.28515625" customWidth="1"/>
    <col min="7189" max="7189" width="19.28515625" customWidth="1"/>
    <col min="7415" max="7415" width="24.28515625" customWidth="1"/>
    <col min="7416" max="7417" width="24.7109375" customWidth="1"/>
    <col min="7418" max="7418" width="17.7109375" customWidth="1"/>
    <col min="7420" max="7420" width="12.42578125" customWidth="1"/>
    <col min="7421" max="7421" width="12" customWidth="1"/>
    <col min="7422" max="7422" width="20.85546875" customWidth="1"/>
    <col min="7423" max="7423" width="17.7109375" customWidth="1"/>
    <col min="7424" max="7424" width="20" customWidth="1"/>
    <col min="7425" max="7425" width="33.28515625" customWidth="1"/>
    <col min="7426" max="7426" width="12.42578125" customWidth="1"/>
    <col min="7427" max="7427" width="21.5703125" customWidth="1"/>
    <col min="7428" max="7429" width="19" customWidth="1"/>
    <col min="7430" max="7430" width="16.42578125" customWidth="1"/>
    <col min="7431" max="7431" width="25" customWidth="1"/>
    <col min="7433" max="7433" width="22.5703125" customWidth="1"/>
    <col min="7434" max="7434" width="20.42578125" customWidth="1"/>
    <col min="7435" max="7435" width="16.7109375" customWidth="1"/>
    <col min="7436" max="7436" width="19.5703125" customWidth="1"/>
    <col min="7437" max="7437" width="24.5703125" customWidth="1"/>
    <col min="7438" max="7438" width="14.140625" customWidth="1"/>
    <col min="7439" max="7439" width="24.5703125" customWidth="1"/>
    <col min="7440" max="7440" width="19.42578125" customWidth="1"/>
    <col min="7442" max="7442" width="14.28515625" customWidth="1"/>
    <col min="7443" max="7443" width="19.42578125" customWidth="1"/>
    <col min="7444" max="7444" width="13.28515625" customWidth="1"/>
    <col min="7445" max="7445" width="19.28515625" customWidth="1"/>
    <col min="7671" max="7671" width="24.28515625" customWidth="1"/>
    <col min="7672" max="7673" width="24.7109375" customWidth="1"/>
    <col min="7674" max="7674" width="17.7109375" customWidth="1"/>
    <col min="7676" max="7676" width="12.42578125" customWidth="1"/>
    <col min="7677" max="7677" width="12" customWidth="1"/>
    <col min="7678" max="7678" width="20.85546875" customWidth="1"/>
    <col min="7679" max="7679" width="17.7109375" customWidth="1"/>
    <col min="7680" max="7680" width="20" customWidth="1"/>
    <col min="7681" max="7681" width="33.28515625" customWidth="1"/>
    <col min="7682" max="7682" width="12.42578125" customWidth="1"/>
    <col min="7683" max="7683" width="21.5703125" customWidth="1"/>
    <col min="7684" max="7685" width="19" customWidth="1"/>
    <col min="7686" max="7686" width="16.42578125" customWidth="1"/>
    <col min="7687" max="7687" width="25" customWidth="1"/>
    <col min="7689" max="7689" width="22.5703125" customWidth="1"/>
    <col min="7690" max="7690" width="20.42578125" customWidth="1"/>
    <col min="7691" max="7691" width="16.7109375" customWidth="1"/>
    <col min="7692" max="7692" width="19.5703125" customWidth="1"/>
    <col min="7693" max="7693" width="24.5703125" customWidth="1"/>
    <col min="7694" max="7694" width="14.140625" customWidth="1"/>
    <col min="7695" max="7695" width="24.5703125" customWidth="1"/>
    <col min="7696" max="7696" width="19.42578125" customWidth="1"/>
    <col min="7698" max="7698" width="14.28515625" customWidth="1"/>
    <col min="7699" max="7699" width="19.42578125" customWidth="1"/>
    <col min="7700" max="7700" width="13.28515625" customWidth="1"/>
    <col min="7701" max="7701" width="19.28515625" customWidth="1"/>
    <col min="7927" max="7927" width="24.28515625" customWidth="1"/>
    <col min="7928" max="7929" width="24.7109375" customWidth="1"/>
    <col min="7930" max="7930" width="17.7109375" customWidth="1"/>
    <col min="7932" max="7932" width="12.42578125" customWidth="1"/>
    <col min="7933" max="7933" width="12" customWidth="1"/>
    <col min="7934" max="7934" width="20.85546875" customWidth="1"/>
    <col min="7935" max="7935" width="17.7109375" customWidth="1"/>
    <col min="7936" max="7936" width="20" customWidth="1"/>
    <col min="7937" max="7937" width="33.28515625" customWidth="1"/>
    <col min="7938" max="7938" width="12.42578125" customWidth="1"/>
    <col min="7939" max="7939" width="21.5703125" customWidth="1"/>
    <col min="7940" max="7941" width="19" customWidth="1"/>
    <col min="7942" max="7942" width="16.42578125" customWidth="1"/>
    <col min="7943" max="7943" width="25" customWidth="1"/>
    <col min="7945" max="7945" width="22.5703125" customWidth="1"/>
    <col min="7946" max="7946" width="20.42578125" customWidth="1"/>
    <col min="7947" max="7947" width="16.7109375" customWidth="1"/>
    <col min="7948" max="7948" width="19.5703125" customWidth="1"/>
    <col min="7949" max="7949" width="24.5703125" customWidth="1"/>
    <col min="7950" max="7950" width="14.140625" customWidth="1"/>
    <col min="7951" max="7951" width="24.5703125" customWidth="1"/>
    <col min="7952" max="7952" width="19.42578125" customWidth="1"/>
    <col min="7954" max="7954" width="14.28515625" customWidth="1"/>
    <col min="7955" max="7955" width="19.42578125" customWidth="1"/>
    <col min="7956" max="7956" width="13.28515625" customWidth="1"/>
    <col min="7957" max="7957" width="19.28515625" customWidth="1"/>
    <col min="8183" max="8183" width="24.28515625" customWidth="1"/>
    <col min="8184" max="8185" width="24.7109375" customWidth="1"/>
    <col min="8186" max="8186" width="17.7109375" customWidth="1"/>
    <col min="8188" max="8188" width="12.42578125" customWidth="1"/>
    <col min="8189" max="8189" width="12" customWidth="1"/>
    <col min="8190" max="8190" width="20.85546875" customWidth="1"/>
    <col min="8191" max="8191" width="17.7109375" customWidth="1"/>
    <col min="8192" max="8192" width="20" customWidth="1"/>
    <col min="8193" max="8193" width="33.28515625" customWidth="1"/>
    <col min="8194" max="8194" width="12.42578125" customWidth="1"/>
    <col min="8195" max="8195" width="21.5703125" customWidth="1"/>
    <col min="8196" max="8197" width="19" customWidth="1"/>
    <col min="8198" max="8198" width="16.42578125" customWidth="1"/>
    <col min="8199" max="8199" width="25" customWidth="1"/>
    <col min="8201" max="8201" width="22.5703125" customWidth="1"/>
    <col min="8202" max="8202" width="20.42578125" customWidth="1"/>
    <col min="8203" max="8203" width="16.7109375" customWidth="1"/>
    <col min="8204" max="8204" width="19.5703125" customWidth="1"/>
    <col min="8205" max="8205" width="24.5703125" customWidth="1"/>
    <col min="8206" max="8206" width="14.140625" customWidth="1"/>
    <col min="8207" max="8207" width="24.5703125" customWidth="1"/>
    <col min="8208" max="8208" width="19.42578125" customWidth="1"/>
    <col min="8210" max="8210" width="14.28515625" customWidth="1"/>
    <col min="8211" max="8211" width="19.42578125" customWidth="1"/>
    <col min="8212" max="8212" width="13.28515625" customWidth="1"/>
    <col min="8213" max="8213" width="19.28515625" customWidth="1"/>
    <col min="8439" max="8439" width="24.28515625" customWidth="1"/>
    <col min="8440" max="8441" width="24.7109375" customWidth="1"/>
    <col min="8442" max="8442" width="17.7109375" customWidth="1"/>
    <col min="8444" max="8444" width="12.42578125" customWidth="1"/>
    <col min="8445" max="8445" width="12" customWidth="1"/>
    <col min="8446" max="8446" width="20.85546875" customWidth="1"/>
    <col min="8447" max="8447" width="17.7109375" customWidth="1"/>
    <col min="8448" max="8448" width="20" customWidth="1"/>
    <col min="8449" max="8449" width="33.28515625" customWidth="1"/>
    <col min="8450" max="8450" width="12.42578125" customWidth="1"/>
    <col min="8451" max="8451" width="21.5703125" customWidth="1"/>
    <col min="8452" max="8453" width="19" customWidth="1"/>
    <col min="8454" max="8454" width="16.42578125" customWidth="1"/>
    <col min="8455" max="8455" width="25" customWidth="1"/>
    <col min="8457" max="8457" width="22.5703125" customWidth="1"/>
    <col min="8458" max="8458" width="20.42578125" customWidth="1"/>
    <col min="8459" max="8459" width="16.7109375" customWidth="1"/>
    <col min="8460" max="8460" width="19.5703125" customWidth="1"/>
    <col min="8461" max="8461" width="24.5703125" customWidth="1"/>
    <col min="8462" max="8462" width="14.140625" customWidth="1"/>
    <col min="8463" max="8463" width="24.5703125" customWidth="1"/>
    <col min="8464" max="8464" width="19.42578125" customWidth="1"/>
    <col min="8466" max="8466" width="14.28515625" customWidth="1"/>
    <col min="8467" max="8467" width="19.42578125" customWidth="1"/>
    <col min="8468" max="8468" width="13.28515625" customWidth="1"/>
    <col min="8469" max="8469" width="19.28515625" customWidth="1"/>
    <col min="8695" max="8695" width="24.28515625" customWidth="1"/>
    <col min="8696" max="8697" width="24.7109375" customWidth="1"/>
    <col min="8698" max="8698" width="17.7109375" customWidth="1"/>
    <col min="8700" max="8700" width="12.42578125" customWidth="1"/>
    <col min="8701" max="8701" width="12" customWidth="1"/>
    <col min="8702" max="8702" width="20.85546875" customWidth="1"/>
    <col min="8703" max="8703" width="17.7109375" customWidth="1"/>
    <col min="8704" max="8704" width="20" customWidth="1"/>
    <col min="8705" max="8705" width="33.28515625" customWidth="1"/>
    <col min="8706" max="8706" width="12.42578125" customWidth="1"/>
    <col min="8707" max="8707" width="21.5703125" customWidth="1"/>
    <col min="8708" max="8709" width="19" customWidth="1"/>
    <col min="8710" max="8710" width="16.42578125" customWidth="1"/>
    <col min="8711" max="8711" width="25" customWidth="1"/>
    <col min="8713" max="8713" width="22.5703125" customWidth="1"/>
    <col min="8714" max="8714" width="20.42578125" customWidth="1"/>
    <col min="8715" max="8715" width="16.7109375" customWidth="1"/>
    <col min="8716" max="8716" width="19.5703125" customWidth="1"/>
    <col min="8717" max="8717" width="24.5703125" customWidth="1"/>
    <col min="8718" max="8718" width="14.140625" customWidth="1"/>
    <col min="8719" max="8719" width="24.5703125" customWidth="1"/>
    <col min="8720" max="8720" width="19.42578125" customWidth="1"/>
    <col min="8722" max="8722" width="14.28515625" customWidth="1"/>
    <col min="8723" max="8723" width="19.42578125" customWidth="1"/>
    <col min="8724" max="8724" width="13.28515625" customWidth="1"/>
    <col min="8725" max="8725" width="19.28515625" customWidth="1"/>
    <col min="8951" max="8951" width="24.28515625" customWidth="1"/>
    <col min="8952" max="8953" width="24.7109375" customWidth="1"/>
    <col min="8954" max="8954" width="17.7109375" customWidth="1"/>
    <col min="8956" max="8956" width="12.42578125" customWidth="1"/>
    <col min="8957" max="8957" width="12" customWidth="1"/>
    <col min="8958" max="8958" width="20.85546875" customWidth="1"/>
    <col min="8959" max="8959" width="17.7109375" customWidth="1"/>
    <col min="8960" max="8960" width="20" customWidth="1"/>
    <col min="8961" max="8961" width="33.28515625" customWidth="1"/>
    <col min="8962" max="8962" width="12.42578125" customWidth="1"/>
    <col min="8963" max="8963" width="21.5703125" customWidth="1"/>
    <col min="8964" max="8965" width="19" customWidth="1"/>
    <col min="8966" max="8966" width="16.42578125" customWidth="1"/>
    <col min="8967" max="8967" width="25" customWidth="1"/>
    <col min="8969" max="8969" width="22.5703125" customWidth="1"/>
    <col min="8970" max="8970" width="20.42578125" customWidth="1"/>
    <col min="8971" max="8971" width="16.7109375" customWidth="1"/>
    <col min="8972" max="8972" width="19.5703125" customWidth="1"/>
    <col min="8973" max="8973" width="24.5703125" customWidth="1"/>
    <col min="8974" max="8974" width="14.140625" customWidth="1"/>
    <col min="8975" max="8975" width="24.5703125" customWidth="1"/>
    <col min="8976" max="8976" width="19.42578125" customWidth="1"/>
    <col min="8978" max="8978" width="14.28515625" customWidth="1"/>
    <col min="8979" max="8979" width="19.42578125" customWidth="1"/>
    <col min="8980" max="8980" width="13.28515625" customWidth="1"/>
    <col min="8981" max="8981" width="19.28515625" customWidth="1"/>
    <col min="9207" max="9207" width="24.28515625" customWidth="1"/>
    <col min="9208" max="9209" width="24.7109375" customWidth="1"/>
    <col min="9210" max="9210" width="17.7109375" customWidth="1"/>
    <col min="9212" max="9212" width="12.42578125" customWidth="1"/>
    <col min="9213" max="9213" width="12" customWidth="1"/>
    <col min="9214" max="9214" width="20.85546875" customWidth="1"/>
    <col min="9215" max="9215" width="17.7109375" customWidth="1"/>
    <col min="9216" max="9216" width="20" customWidth="1"/>
    <col min="9217" max="9217" width="33.28515625" customWidth="1"/>
    <col min="9218" max="9218" width="12.42578125" customWidth="1"/>
    <col min="9219" max="9219" width="21.5703125" customWidth="1"/>
    <col min="9220" max="9221" width="19" customWidth="1"/>
    <col min="9222" max="9222" width="16.42578125" customWidth="1"/>
    <col min="9223" max="9223" width="25" customWidth="1"/>
    <col min="9225" max="9225" width="22.5703125" customWidth="1"/>
    <col min="9226" max="9226" width="20.42578125" customWidth="1"/>
    <col min="9227" max="9227" width="16.7109375" customWidth="1"/>
    <col min="9228" max="9228" width="19.5703125" customWidth="1"/>
    <col min="9229" max="9229" width="24.5703125" customWidth="1"/>
    <col min="9230" max="9230" width="14.140625" customWidth="1"/>
    <col min="9231" max="9231" width="24.5703125" customWidth="1"/>
    <col min="9232" max="9232" width="19.42578125" customWidth="1"/>
    <col min="9234" max="9234" width="14.28515625" customWidth="1"/>
    <col min="9235" max="9235" width="19.42578125" customWidth="1"/>
    <col min="9236" max="9236" width="13.28515625" customWidth="1"/>
    <col min="9237" max="9237" width="19.28515625" customWidth="1"/>
    <col min="9463" max="9463" width="24.28515625" customWidth="1"/>
    <col min="9464" max="9465" width="24.7109375" customWidth="1"/>
    <col min="9466" max="9466" width="17.7109375" customWidth="1"/>
    <col min="9468" max="9468" width="12.42578125" customWidth="1"/>
    <col min="9469" max="9469" width="12" customWidth="1"/>
    <col min="9470" max="9470" width="20.85546875" customWidth="1"/>
    <col min="9471" max="9471" width="17.7109375" customWidth="1"/>
    <col min="9472" max="9472" width="20" customWidth="1"/>
    <col min="9473" max="9473" width="33.28515625" customWidth="1"/>
    <col min="9474" max="9474" width="12.42578125" customWidth="1"/>
    <col min="9475" max="9475" width="21.5703125" customWidth="1"/>
    <col min="9476" max="9477" width="19" customWidth="1"/>
    <col min="9478" max="9478" width="16.42578125" customWidth="1"/>
    <col min="9479" max="9479" width="25" customWidth="1"/>
    <col min="9481" max="9481" width="22.5703125" customWidth="1"/>
    <col min="9482" max="9482" width="20.42578125" customWidth="1"/>
    <col min="9483" max="9483" width="16.7109375" customWidth="1"/>
    <col min="9484" max="9484" width="19.5703125" customWidth="1"/>
    <col min="9485" max="9485" width="24.5703125" customWidth="1"/>
    <col min="9486" max="9486" width="14.140625" customWidth="1"/>
    <col min="9487" max="9487" width="24.5703125" customWidth="1"/>
    <col min="9488" max="9488" width="19.42578125" customWidth="1"/>
    <col min="9490" max="9490" width="14.28515625" customWidth="1"/>
    <col min="9491" max="9491" width="19.42578125" customWidth="1"/>
    <col min="9492" max="9492" width="13.28515625" customWidth="1"/>
    <col min="9493" max="9493" width="19.28515625" customWidth="1"/>
    <col min="9719" max="9719" width="24.28515625" customWidth="1"/>
    <col min="9720" max="9721" width="24.7109375" customWidth="1"/>
    <col min="9722" max="9722" width="17.7109375" customWidth="1"/>
    <col min="9724" max="9724" width="12.42578125" customWidth="1"/>
    <col min="9725" max="9725" width="12" customWidth="1"/>
    <col min="9726" max="9726" width="20.85546875" customWidth="1"/>
    <col min="9727" max="9727" width="17.7109375" customWidth="1"/>
    <col min="9728" max="9728" width="20" customWidth="1"/>
    <col min="9729" max="9729" width="33.28515625" customWidth="1"/>
    <col min="9730" max="9730" width="12.42578125" customWidth="1"/>
    <col min="9731" max="9731" width="21.5703125" customWidth="1"/>
    <col min="9732" max="9733" width="19" customWidth="1"/>
    <col min="9734" max="9734" width="16.42578125" customWidth="1"/>
    <col min="9735" max="9735" width="25" customWidth="1"/>
    <col min="9737" max="9737" width="22.5703125" customWidth="1"/>
    <col min="9738" max="9738" width="20.42578125" customWidth="1"/>
    <col min="9739" max="9739" width="16.7109375" customWidth="1"/>
    <col min="9740" max="9740" width="19.5703125" customWidth="1"/>
    <col min="9741" max="9741" width="24.5703125" customWidth="1"/>
    <col min="9742" max="9742" width="14.140625" customWidth="1"/>
    <col min="9743" max="9743" width="24.5703125" customWidth="1"/>
    <col min="9744" max="9744" width="19.42578125" customWidth="1"/>
    <col min="9746" max="9746" width="14.28515625" customWidth="1"/>
    <col min="9747" max="9747" width="19.42578125" customWidth="1"/>
    <col min="9748" max="9748" width="13.28515625" customWidth="1"/>
    <col min="9749" max="9749" width="19.28515625" customWidth="1"/>
    <col min="9975" max="9975" width="24.28515625" customWidth="1"/>
    <col min="9976" max="9977" width="24.7109375" customWidth="1"/>
    <col min="9978" max="9978" width="17.7109375" customWidth="1"/>
    <col min="9980" max="9980" width="12.42578125" customWidth="1"/>
    <col min="9981" max="9981" width="12" customWidth="1"/>
    <col min="9982" max="9982" width="20.85546875" customWidth="1"/>
    <col min="9983" max="9983" width="17.7109375" customWidth="1"/>
    <col min="9984" max="9984" width="20" customWidth="1"/>
    <col min="9985" max="9985" width="33.28515625" customWidth="1"/>
    <col min="9986" max="9986" width="12.42578125" customWidth="1"/>
    <col min="9987" max="9987" width="21.5703125" customWidth="1"/>
    <col min="9988" max="9989" width="19" customWidth="1"/>
    <col min="9990" max="9990" width="16.42578125" customWidth="1"/>
    <col min="9991" max="9991" width="25" customWidth="1"/>
    <col min="9993" max="9993" width="22.5703125" customWidth="1"/>
    <col min="9994" max="9994" width="20.42578125" customWidth="1"/>
    <col min="9995" max="9995" width="16.7109375" customWidth="1"/>
    <col min="9996" max="9996" width="19.5703125" customWidth="1"/>
    <col min="9997" max="9997" width="24.5703125" customWidth="1"/>
    <col min="9998" max="9998" width="14.140625" customWidth="1"/>
    <col min="9999" max="9999" width="24.5703125" customWidth="1"/>
    <col min="10000" max="10000" width="19.42578125" customWidth="1"/>
    <col min="10002" max="10002" width="14.28515625" customWidth="1"/>
    <col min="10003" max="10003" width="19.42578125" customWidth="1"/>
    <col min="10004" max="10004" width="13.28515625" customWidth="1"/>
    <col min="10005" max="10005" width="19.28515625" customWidth="1"/>
    <col min="10231" max="10231" width="24.28515625" customWidth="1"/>
    <col min="10232" max="10233" width="24.7109375" customWidth="1"/>
    <col min="10234" max="10234" width="17.7109375" customWidth="1"/>
    <col min="10236" max="10236" width="12.42578125" customWidth="1"/>
    <col min="10237" max="10237" width="12" customWidth="1"/>
    <col min="10238" max="10238" width="20.85546875" customWidth="1"/>
    <col min="10239" max="10239" width="17.7109375" customWidth="1"/>
    <col min="10240" max="10240" width="20" customWidth="1"/>
    <col min="10241" max="10241" width="33.28515625" customWidth="1"/>
    <col min="10242" max="10242" width="12.42578125" customWidth="1"/>
    <col min="10243" max="10243" width="21.5703125" customWidth="1"/>
    <col min="10244" max="10245" width="19" customWidth="1"/>
    <col min="10246" max="10246" width="16.42578125" customWidth="1"/>
    <col min="10247" max="10247" width="25" customWidth="1"/>
    <col min="10249" max="10249" width="22.5703125" customWidth="1"/>
    <col min="10250" max="10250" width="20.42578125" customWidth="1"/>
    <col min="10251" max="10251" width="16.7109375" customWidth="1"/>
    <col min="10252" max="10252" width="19.5703125" customWidth="1"/>
    <col min="10253" max="10253" width="24.5703125" customWidth="1"/>
    <col min="10254" max="10254" width="14.140625" customWidth="1"/>
    <col min="10255" max="10255" width="24.5703125" customWidth="1"/>
    <col min="10256" max="10256" width="19.42578125" customWidth="1"/>
    <col min="10258" max="10258" width="14.28515625" customWidth="1"/>
    <col min="10259" max="10259" width="19.42578125" customWidth="1"/>
    <col min="10260" max="10260" width="13.28515625" customWidth="1"/>
    <col min="10261" max="10261" width="19.28515625" customWidth="1"/>
    <col min="10487" max="10487" width="24.28515625" customWidth="1"/>
    <col min="10488" max="10489" width="24.7109375" customWidth="1"/>
    <col min="10490" max="10490" width="17.7109375" customWidth="1"/>
    <col min="10492" max="10492" width="12.42578125" customWidth="1"/>
    <col min="10493" max="10493" width="12" customWidth="1"/>
    <col min="10494" max="10494" width="20.85546875" customWidth="1"/>
    <col min="10495" max="10495" width="17.7109375" customWidth="1"/>
    <col min="10496" max="10496" width="20" customWidth="1"/>
    <col min="10497" max="10497" width="33.28515625" customWidth="1"/>
    <col min="10498" max="10498" width="12.42578125" customWidth="1"/>
    <col min="10499" max="10499" width="21.5703125" customWidth="1"/>
    <col min="10500" max="10501" width="19" customWidth="1"/>
    <col min="10502" max="10502" width="16.42578125" customWidth="1"/>
    <col min="10503" max="10503" width="25" customWidth="1"/>
    <col min="10505" max="10505" width="22.5703125" customWidth="1"/>
    <col min="10506" max="10506" width="20.42578125" customWidth="1"/>
    <col min="10507" max="10507" width="16.7109375" customWidth="1"/>
    <col min="10508" max="10508" width="19.5703125" customWidth="1"/>
    <col min="10509" max="10509" width="24.5703125" customWidth="1"/>
    <col min="10510" max="10510" width="14.140625" customWidth="1"/>
    <col min="10511" max="10511" width="24.5703125" customWidth="1"/>
    <col min="10512" max="10512" width="19.42578125" customWidth="1"/>
    <col min="10514" max="10514" width="14.28515625" customWidth="1"/>
    <col min="10515" max="10515" width="19.42578125" customWidth="1"/>
    <col min="10516" max="10516" width="13.28515625" customWidth="1"/>
    <col min="10517" max="10517" width="19.28515625" customWidth="1"/>
    <col min="10743" max="10743" width="24.28515625" customWidth="1"/>
    <col min="10744" max="10745" width="24.7109375" customWidth="1"/>
    <col min="10746" max="10746" width="17.7109375" customWidth="1"/>
    <col min="10748" max="10748" width="12.42578125" customWidth="1"/>
    <col min="10749" max="10749" width="12" customWidth="1"/>
    <col min="10750" max="10750" width="20.85546875" customWidth="1"/>
    <col min="10751" max="10751" width="17.7109375" customWidth="1"/>
    <col min="10752" max="10752" width="20" customWidth="1"/>
    <col min="10753" max="10753" width="33.28515625" customWidth="1"/>
    <col min="10754" max="10754" width="12.42578125" customWidth="1"/>
    <col min="10755" max="10755" width="21.5703125" customWidth="1"/>
    <col min="10756" max="10757" width="19" customWidth="1"/>
    <col min="10758" max="10758" width="16.42578125" customWidth="1"/>
    <col min="10759" max="10759" width="25" customWidth="1"/>
    <col min="10761" max="10761" width="22.5703125" customWidth="1"/>
    <col min="10762" max="10762" width="20.42578125" customWidth="1"/>
    <col min="10763" max="10763" width="16.7109375" customWidth="1"/>
    <col min="10764" max="10764" width="19.5703125" customWidth="1"/>
    <col min="10765" max="10765" width="24.5703125" customWidth="1"/>
    <col min="10766" max="10766" width="14.140625" customWidth="1"/>
    <col min="10767" max="10767" width="24.5703125" customWidth="1"/>
    <col min="10768" max="10768" width="19.42578125" customWidth="1"/>
    <col min="10770" max="10770" width="14.28515625" customWidth="1"/>
    <col min="10771" max="10771" width="19.42578125" customWidth="1"/>
    <col min="10772" max="10772" width="13.28515625" customWidth="1"/>
    <col min="10773" max="10773" width="19.28515625" customWidth="1"/>
    <col min="10999" max="10999" width="24.28515625" customWidth="1"/>
    <col min="11000" max="11001" width="24.7109375" customWidth="1"/>
    <col min="11002" max="11002" width="17.7109375" customWidth="1"/>
    <col min="11004" max="11004" width="12.42578125" customWidth="1"/>
    <col min="11005" max="11005" width="12" customWidth="1"/>
    <col min="11006" max="11006" width="20.85546875" customWidth="1"/>
    <col min="11007" max="11007" width="17.7109375" customWidth="1"/>
    <col min="11008" max="11008" width="20" customWidth="1"/>
    <col min="11009" max="11009" width="33.28515625" customWidth="1"/>
    <col min="11010" max="11010" width="12.42578125" customWidth="1"/>
    <col min="11011" max="11011" width="21.5703125" customWidth="1"/>
    <col min="11012" max="11013" width="19" customWidth="1"/>
    <col min="11014" max="11014" width="16.42578125" customWidth="1"/>
    <col min="11015" max="11015" width="25" customWidth="1"/>
    <col min="11017" max="11017" width="22.5703125" customWidth="1"/>
    <col min="11018" max="11018" width="20.42578125" customWidth="1"/>
    <col min="11019" max="11019" width="16.7109375" customWidth="1"/>
    <col min="11020" max="11020" width="19.5703125" customWidth="1"/>
    <col min="11021" max="11021" width="24.5703125" customWidth="1"/>
    <col min="11022" max="11022" width="14.140625" customWidth="1"/>
    <col min="11023" max="11023" width="24.5703125" customWidth="1"/>
    <col min="11024" max="11024" width="19.42578125" customWidth="1"/>
    <col min="11026" max="11026" width="14.28515625" customWidth="1"/>
    <col min="11027" max="11027" width="19.42578125" customWidth="1"/>
    <col min="11028" max="11028" width="13.28515625" customWidth="1"/>
    <col min="11029" max="11029" width="19.28515625" customWidth="1"/>
    <col min="11255" max="11255" width="24.28515625" customWidth="1"/>
    <col min="11256" max="11257" width="24.7109375" customWidth="1"/>
    <col min="11258" max="11258" width="17.7109375" customWidth="1"/>
    <col min="11260" max="11260" width="12.42578125" customWidth="1"/>
    <col min="11261" max="11261" width="12" customWidth="1"/>
    <col min="11262" max="11262" width="20.85546875" customWidth="1"/>
    <col min="11263" max="11263" width="17.7109375" customWidth="1"/>
    <col min="11264" max="11264" width="20" customWidth="1"/>
    <col min="11265" max="11265" width="33.28515625" customWidth="1"/>
    <col min="11266" max="11266" width="12.42578125" customWidth="1"/>
    <col min="11267" max="11267" width="21.5703125" customWidth="1"/>
    <col min="11268" max="11269" width="19" customWidth="1"/>
    <col min="11270" max="11270" width="16.42578125" customWidth="1"/>
    <col min="11271" max="11271" width="25" customWidth="1"/>
    <col min="11273" max="11273" width="22.5703125" customWidth="1"/>
    <col min="11274" max="11274" width="20.42578125" customWidth="1"/>
    <col min="11275" max="11275" width="16.7109375" customWidth="1"/>
    <col min="11276" max="11276" width="19.5703125" customWidth="1"/>
    <col min="11277" max="11277" width="24.5703125" customWidth="1"/>
    <col min="11278" max="11278" width="14.140625" customWidth="1"/>
    <col min="11279" max="11279" width="24.5703125" customWidth="1"/>
    <col min="11280" max="11280" width="19.42578125" customWidth="1"/>
    <col min="11282" max="11282" width="14.28515625" customWidth="1"/>
    <col min="11283" max="11283" width="19.42578125" customWidth="1"/>
    <col min="11284" max="11284" width="13.28515625" customWidth="1"/>
    <col min="11285" max="11285" width="19.28515625" customWidth="1"/>
    <col min="11511" max="11511" width="24.28515625" customWidth="1"/>
    <col min="11512" max="11513" width="24.7109375" customWidth="1"/>
    <col min="11514" max="11514" width="17.7109375" customWidth="1"/>
    <col min="11516" max="11516" width="12.42578125" customWidth="1"/>
    <col min="11517" max="11517" width="12" customWidth="1"/>
    <col min="11518" max="11518" width="20.85546875" customWidth="1"/>
    <col min="11519" max="11519" width="17.7109375" customWidth="1"/>
    <col min="11520" max="11520" width="20" customWidth="1"/>
    <col min="11521" max="11521" width="33.28515625" customWidth="1"/>
    <col min="11522" max="11522" width="12.42578125" customWidth="1"/>
    <col min="11523" max="11523" width="21.5703125" customWidth="1"/>
    <col min="11524" max="11525" width="19" customWidth="1"/>
    <col min="11526" max="11526" width="16.42578125" customWidth="1"/>
    <col min="11527" max="11527" width="25" customWidth="1"/>
    <col min="11529" max="11529" width="22.5703125" customWidth="1"/>
    <col min="11530" max="11530" width="20.42578125" customWidth="1"/>
    <col min="11531" max="11531" width="16.7109375" customWidth="1"/>
    <col min="11532" max="11532" width="19.5703125" customWidth="1"/>
    <col min="11533" max="11533" width="24.5703125" customWidth="1"/>
    <col min="11534" max="11534" width="14.140625" customWidth="1"/>
    <col min="11535" max="11535" width="24.5703125" customWidth="1"/>
    <col min="11536" max="11536" width="19.42578125" customWidth="1"/>
    <col min="11538" max="11538" width="14.28515625" customWidth="1"/>
    <col min="11539" max="11539" width="19.42578125" customWidth="1"/>
    <col min="11540" max="11540" width="13.28515625" customWidth="1"/>
    <col min="11541" max="11541" width="19.28515625" customWidth="1"/>
    <col min="11767" max="11767" width="24.28515625" customWidth="1"/>
    <col min="11768" max="11769" width="24.7109375" customWidth="1"/>
    <col min="11770" max="11770" width="17.7109375" customWidth="1"/>
    <col min="11772" max="11772" width="12.42578125" customWidth="1"/>
    <col min="11773" max="11773" width="12" customWidth="1"/>
    <col min="11774" max="11774" width="20.85546875" customWidth="1"/>
    <col min="11775" max="11775" width="17.7109375" customWidth="1"/>
    <col min="11776" max="11776" width="20" customWidth="1"/>
    <col min="11777" max="11777" width="33.28515625" customWidth="1"/>
    <col min="11778" max="11778" width="12.42578125" customWidth="1"/>
    <col min="11779" max="11779" width="21.5703125" customWidth="1"/>
    <col min="11780" max="11781" width="19" customWidth="1"/>
    <col min="11782" max="11782" width="16.42578125" customWidth="1"/>
    <col min="11783" max="11783" width="25" customWidth="1"/>
    <col min="11785" max="11785" width="22.5703125" customWidth="1"/>
    <col min="11786" max="11786" width="20.42578125" customWidth="1"/>
    <col min="11787" max="11787" width="16.7109375" customWidth="1"/>
    <col min="11788" max="11788" width="19.5703125" customWidth="1"/>
    <col min="11789" max="11789" width="24.5703125" customWidth="1"/>
    <col min="11790" max="11790" width="14.140625" customWidth="1"/>
    <col min="11791" max="11791" width="24.5703125" customWidth="1"/>
    <col min="11792" max="11792" width="19.42578125" customWidth="1"/>
    <col min="11794" max="11794" width="14.28515625" customWidth="1"/>
    <col min="11795" max="11795" width="19.42578125" customWidth="1"/>
    <col min="11796" max="11796" width="13.28515625" customWidth="1"/>
    <col min="11797" max="11797" width="19.28515625" customWidth="1"/>
    <col min="12023" max="12023" width="24.28515625" customWidth="1"/>
    <col min="12024" max="12025" width="24.7109375" customWidth="1"/>
    <col min="12026" max="12026" width="17.7109375" customWidth="1"/>
    <col min="12028" max="12028" width="12.42578125" customWidth="1"/>
    <col min="12029" max="12029" width="12" customWidth="1"/>
    <col min="12030" max="12030" width="20.85546875" customWidth="1"/>
    <col min="12031" max="12031" width="17.7109375" customWidth="1"/>
    <col min="12032" max="12032" width="20" customWidth="1"/>
    <col min="12033" max="12033" width="33.28515625" customWidth="1"/>
    <col min="12034" max="12034" width="12.42578125" customWidth="1"/>
    <col min="12035" max="12035" width="21.5703125" customWidth="1"/>
    <col min="12036" max="12037" width="19" customWidth="1"/>
    <col min="12038" max="12038" width="16.42578125" customWidth="1"/>
    <col min="12039" max="12039" width="25" customWidth="1"/>
    <col min="12041" max="12041" width="22.5703125" customWidth="1"/>
    <col min="12042" max="12042" width="20.42578125" customWidth="1"/>
    <col min="12043" max="12043" width="16.7109375" customWidth="1"/>
    <col min="12044" max="12044" width="19.5703125" customWidth="1"/>
    <col min="12045" max="12045" width="24.5703125" customWidth="1"/>
    <col min="12046" max="12046" width="14.140625" customWidth="1"/>
    <col min="12047" max="12047" width="24.5703125" customWidth="1"/>
    <col min="12048" max="12048" width="19.42578125" customWidth="1"/>
    <col min="12050" max="12050" width="14.28515625" customWidth="1"/>
    <col min="12051" max="12051" width="19.42578125" customWidth="1"/>
    <col min="12052" max="12052" width="13.28515625" customWidth="1"/>
    <col min="12053" max="12053" width="19.28515625" customWidth="1"/>
    <col min="12279" max="12279" width="24.28515625" customWidth="1"/>
    <col min="12280" max="12281" width="24.7109375" customWidth="1"/>
    <col min="12282" max="12282" width="17.7109375" customWidth="1"/>
    <col min="12284" max="12284" width="12.42578125" customWidth="1"/>
    <col min="12285" max="12285" width="12" customWidth="1"/>
    <col min="12286" max="12286" width="20.85546875" customWidth="1"/>
    <col min="12287" max="12287" width="17.7109375" customWidth="1"/>
    <col min="12288" max="12288" width="20" customWidth="1"/>
    <col min="12289" max="12289" width="33.28515625" customWidth="1"/>
    <col min="12290" max="12290" width="12.42578125" customWidth="1"/>
    <col min="12291" max="12291" width="21.5703125" customWidth="1"/>
    <col min="12292" max="12293" width="19" customWidth="1"/>
    <col min="12294" max="12294" width="16.42578125" customWidth="1"/>
    <col min="12295" max="12295" width="25" customWidth="1"/>
    <col min="12297" max="12297" width="22.5703125" customWidth="1"/>
    <col min="12298" max="12298" width="20.42578125" customWidth="1"/>
    <col min="12299" max="12299" width="16.7109375" customWidth="1"/>
    <col min="12300" max="12300" width="19.5703125" customWidth="1"/>
    <col min="12301" max="12301" width="24.5703125" customWidth="1"/>
    <col min="12302" max="12302" width="14.140625" customWidth="1"/>
    <col min="12303" max="12303" width="24.5703125" customWidth="1"/>
    <col min="12304" max="12304" width="19.42578125" customWidth="1"/>
    <col min="12306" max="12306" width="14.28515625" customWidth="1"/>
    <col min="12307" max="12307" width="19.42578125" customWidth="1"/>
    <col min="12308" max="12308" width="13.28515625" customWidth="1"/>
    <col min="12309" max="12309" width="19.28515625" customWidth="1"/>
    <col min="12535" max="12535" width="24.28515625" customWidth="1"/>
    <col min="12536" max="12537" width="24.7109375" customWidth="1"/>
    <col min="12538" max="12538" width="17.7109375" customWidth="1"/>
    <col min="12540" max="12540" width="12.42578125" customWidth="1"/>
    <col min="12541" max="12541" width="12" customWidth="1"/>
    <col min="12542" max="12542" width="20.85546875" customWidth="1"/>
    <col min="12543" max="12543" width="17.7109375" customWidth="1"/>
    <col min="12544" max="12544" width="20" customWidth="1"/>
    <col min="12545" max="12545" width="33.28515625" customWidth="1"/>
    <col min="12546" max="12546" width="12.42578125" customWidth="1"/>
    <col min="12547" max="12547" width="21.5703125" customWidth="1"/>
    <col min="12548" max="12549" width="19" customWidth="1"/>
    <col min="12550" max="12550" width="16.42578125" customWidth="1"/>
    <col min="12551" max="12551" width="25" customWidth="1"/>
    <col min="12553" max="12553" width="22.5703125" customWidth="1"/>
    <col min="12554" max="12554" width="20.42578125" customWidth="1"/>
    <col min="12555" max="12555" width="16.7109375" customWidth="1"/>
    <col min="12556" max="12556" width="19.5703125" customWidth="1"/>
    <col min="12557" max="12557" width="24.5703125" customWidth="1"/>
    <col min="12558" max="12558" width="14.140625" customWidth="1"/>
    <col min="12559" max="12559" width="24.5703125" customWidth="1"/>
    <col min="12560" max="12560" width="19.42578125" customWidth="1"/>
    <col min="12562" max="12562" width="14.28515625" customWidth="1"/>
    <col min="12563" max="12563" width="19.42578125" customWidth="1"/>
    <col min="12564" max="12564" width="13.28515625" customWidth="1"/>
    <col min="12565" max="12565" width="19.28515625" customWidth="1"/>
    <col min="12791" max="12791" width="24.28515625" customWidth="1"/>
    <col min="12792" max="12793" width="24.7109375" customWidth="1"/>
    <col min="12794" max="12794" width="17.7109375" customWidth="1"/>
    <col min="12796" max="12796" width="12.42578125" customWidth="1"/>
    <col min="12797" max="12797" width="12" customWidth="1"/>
    <col min="12798" max="12798" width="20.85546875" customWidth="1"/>
    <col min="12799" max="12799" width="17.7109375" customWidth="1"/>
    <col min="12800" max="12800" width="20" customWidth="1"/>
    <col min="12801" max="12801" width="33.28515625" customWidth="1"/>
    <col min="12802" max="12802" width="12.42578125" customWidth="1"/>
    <col min="12803" max="12803" width="21.5703125" customWidth="1"/>
    <col min="12804" max="12805" width="19" customWidth="1"/>
    <col min="12806" max="12806" width="16.42578125" customWidth="1"/>
    <col min="12807" max="12807" width="25" customWidth="1"/>
    <col min="12809" max="12809" width="22.5703125" customWidth="1"/>
    <col min="12810" max="12810" width="20.42578125" customWidth="1"/>
    <col min="12811" max="12811" width="16.7109375" customWidth="1"/>
    <col min="12812" max="12812" width="19.5703125" customWidth="1"/>
    <col min="12813" max="12813" width="24.5703125" customWidth="1"/>
    <col min="12814" max="12814" width="14.140625" customWidth="1"/>
    <col min="12815" max="12815" width="24.5703125" customWidth="1"/>
    <col min="12816" max="12816" width="19.42578125" customWidth="1"/>
    <col min="12818" max="12818" width="14.28515625" customWidth="1"/>
    <col min="12819" max="12819" width="19.42578125" customWidth="1"/>
    <col min="12820" max="12820" width="13.28515625" customWidth="1"/>
    <col min="12821" max="12821" width="19.28515625" customWidth="1"/>
    <col min="13047" max="13047" width="24.28515625" customWidth="1"/>
    <col min="13048" max="13049" width="24.7109375" customWidth="1"/>
    <col min="13050" max="13050" width="17.7109375" customWidth="1"/>
    <col min="13052" max="13052" width="12.42578125" customWidth="1"/>
    <col min="13053" max="13053" width="12" customWidth="1"/>
    <col min="13054" max="13054" width="20.85546875" customWidth="1"/>
    <col min="13055" max="13055" width="17.7109375" customWidth="1"/>
    <col min="13056" max="13056" width="20" customWidth="1"/>
    <col min="13057" max="13057" width="33.28515625" customWidth="1"/>
    <col min="13058" max="13058" width="12.42578125" customWidth="1"/>
    <col min="13059" max="13059" width="21.5703125" customWidth="1"/>
    <col min="13060" max="13061" width="19" customWidth="1"/>
    <col min="13062" max="13062" width="16.42578125" customWidth="1"/>
    <col min="13063" max="13063" width="25" customWidth="1"/>
    <col min="13065" max="13065" width="22.5703125" customWidth="1"/>
    <col min="13066" max="13066" width="20.42578125" customWidth="1"/>
    <col min="13067" max="13067" width="16.7109375" customWidth="1"/>
    <col min="13068" max="13068" width="19.5703125" customWidth="1"/>
    <col min="13069" max="13069" width="24.5703125" customWidth="1"/>
    <col min="13070" max="13070" width="14.140625" customWidth="1"/>
    <col min="13071" max="13071" width="24.5703125" customWidth="1"/>
    <col min="13072" max="13072" width="19.42578125" customWidth="1"/>
    <col min="13074" max="13074" width="14.28515625" customWidth="1"/>
    <col min="13075" max="13075" width="19.42578125" customWidth="1"/>
    <col min="13076" max="13076" width="13.28515625" customWidth="1"/>
    <col min="13077" max="13077" width="19.28515625" customWidth="1"/>
    <col min="13303" max="13303" width="24.28515625" customWidth="1"/>
    <col min="13304" max="13305" width="24.7109375" customWidth="1"/>
    <col min="13306" max="13306" width="17.7109375" customWidth="1"/>
    <col min="13308" max="13308" width="12.42578125" customWidth="1"/>
    <col min="13309" max="13309" width="12" customWidth="1"/>
    <col min="13310" max="13310" width="20.85546875" customWidth="1"/>
    <col min="13311" max="13311" width="17.7109375" customWidth="1"/>
    <col min="13312" max="13312" width="20" customWidth="1"/>
    <col min="13313" max="13313" width="33.28515625" customWidth="1"/>
    <col min="13314" max="13314" width="12.42578125" customWidth="1"/>
    <col min="13315" max="13315" width="21.5703125" customWidth="1"/>
    <col min="13316" max="13317" width="19" customWidth="1"/>
    <col min="13318" max="13318" width="16.42578125" customWidth="1"/>
    <col min="13319" max="13319" width="25" customWidth="1"/>
    <col min="13321" max="13321" width="22.5703125" customWidth="1"/>
    <col min="13322" max="13322" width="20.42578125" customWidth="1"/>
    <col min="13323" max="13323" width="16.7109375" customWidth="1"/>
    <col min="13324" max="13324" width="19.5703125" customWidth="1"/>
    <col min="13325" max="13325" width="24.5703125" customWidth="1"/>
    <col min="13326" max="13326" width="14.140625" customWidth="1"/>
    <col min="13327" max="13327" width="24.5703125" customWidth="1"/>
    <col min="13328" max="13328" width="19.42578125" customWidth="1"/>
    <col min="13330" max="13330" width="14.28515625" customWidth="1"/>
    <col min="13331" max="13331" width="19.42578125" customWidth="1"/>
    <col min="13332" max="13332" width="13.28515625" customWidth="1"/>
    <col min="13333" max="13333" width="19.28515625" customWidth="1"/>
    <col min="13559" max="13559" width="24.28515625" customWidth="1"/>
    <col min="13560" max="13561" width="24.7109375" customWidth="1"/>
    <col min="13562" max="13562" width="17.7109375" customWidth="1"/>
    <col min="13564" max="13564" width="12.42578125" customWidth="1"/>
    <col min="13565" max="13565" width="12" customWidth="1"/>
    <col min="13566" max="13566" width="20.85546875" customWidth="1"/>
    <col min="13567" max="13567" width="17.7109375" customWidth="1"/>
    <col min="13568" max="13568" width="20" customWidth="1"/>
    <col min="13569" max="13569" width="33.28515625" customWidth="1"/>
    <col min="13570" max="13570" width="12.42578125" customWidth="1"/>
    <col min="13571" max="13571" width="21.5703125" customWidth="1"/>
    <col min="13572" max="13573" width="19" customWidth="1"/>
    <col min="13574" max="13574" width="16.42578125" customWidth="1"/>
    <col min="13575" max="13575" width="25" customWidth="1"/>
    <col min="13577" max="13577" width="22.5703125" customWidth="1"/>
    <col min="13578" max="13578" width="20.42578125" customWidth="1"/>
    <col min="13579" max="13579" width="16.7109375" customWidth="1"/>
    <col min="13580" max="13580" width="19.5703125" customWidth="1"/>
    <col min="13581" max="13581" width="24.5703125" customWidth="1"/>
    <col min="13582" max="13582" width="14.140625" customWidth="1"/>
    <col min="13583" max="13583" width="24.5703125" customWidth="1"/>
    <col min="13584" max="13584" width="19.42578125" customWidth="1"/>
    <col min="13586" max="13586" width="14.28515625" customWidth="1"/>
    <col min="13587" max="13587" width="19.42578125" customWidth="1"/>
    <col min="13588" max="13588" width="13.28515625" customWidth="1"/>
    <col min="13589" max="13589" width="19.28515625" customWidth="1"/>
    <col min="13815" max="13815" width="24.28515625" customWidth="1"/>
    <col min="13816" max="13817" width="24.7109375" customWidth="1"/>
    <col min="13818" max="13818" width="17.7109375" customWidth="1"/>
    <col min="13820" max="13820" width="12.42578125" customWidth="1"/>
    <col min="13821" max="13821" width="12" customWidth="1"/>
    <col min="13822" max="13822" width="20.85546875" customWidth="1"/>
    <col min="13823" max="13823" width="17.7109375" customWidth="1"/>
    <col min="13824" max="13824" width="20" customWidth="1"/>
    <col min="13825" max="13825" width="33.28515625" customWidth="1"/>
    <col min="13826" max="13826" width="12.42578125" customWidth="1"/>
    <col min="13827" max="13827" width="21.5703125" customWidth="1"/>
    <col min="13828" max="13829" width="19" customWidth="1"/>
    <col min="13830" max="13830" width="16.42578125" customWidth="1"/>
    <col min="13831" max="13831" width="25" customWidth="1"/>
    <col min="13833" max="13833" width="22.5703125" customWidth="1"/>
    <col min="13834" max="13834" width="20.42578125" customWidth="1"/>
    <col min="13835" max="13835" width="16.7109375" customWidth="1"/>
    <col min="13836" max="13836" width="19.5703125" customWidth="1"/>
    <col min="13837" max="13837" width="24.5703125" customWidth="1"/>
    <col min="13838" max="13838" width="14.140625" customWidth="1"/>
    <col min="13839" max="13839" width="24.5703125" customWidth="1"/>
    <col min="13840" max="13840" width="19.42578125" customWidth="1"/>
    <col min="13842" max="13842" width="14.28515625" customWidth="1"/>
    <col min="13843" max="13843" width="19.42578125" customWidth="1"/>
    <col min="13844" max="13844" width="13.28515625" customWidth="1"/>
    <col min="13845" max="13845" width="19.28515625" customWidth="1"/>
    <col min="14071" max="14071" width="24.28515625" customWidth="1"/>
    <col min="14072" max="14073" width="24.7109375" customWidth="1"/>
    <col min="14074" max="14074" width="17.7109375" customWidth="1"/>
    <col min="14076" max="14076" width="12.42578125" customWidth="1"/>
    <col min="14077" max="14077" width="12" customWidth="1"/>
    <col min="14078" max="14078" width="20.85546875" customWidth="1"/>
    <col min="14079" max="14079" width="17.7109375" customWidth="1"/>
    <col min="14080" max="14080" width="20" customWidth="1"/>
    <col min="14081" max="14081" width="33.28515625" customWidth="1"/>
    <col min="14082" max="14082" width="12.42578125" customWidth="1"/>
    <col min="14083" max="14083" width="21.5703125" customWidth="1"/>
    <col min="14084" max="14085" width="19" customWidth="1"/>
    <col min="14086" max="14086" width="16.42578125" customWidth="1"/>
    <col min="14087" max="14087" width="25" customWidth="1"/>
    <col min="14089" max="14089" width="22.5703125" customWidth="1"/>
    <col min="14090" max="14090" width="20.42578125" customWidth="1"/>
    <col min="14091" max="14091" width="16.7109375" customWidth="1"/>
    <col min="14092" max="14092" width="19.5703125" customWidth="1"/>
    <col min="14093" max="14093" width="24.5703125" customWidth="1"/>
    <col min="14094" max="14094" width="14.140625" customWidth="1"/>
    <col min="14095" max="14095" width="24.5703125" customWidth="1"/>
    <col min="14096" max="14096" width="19.42578125" customWidth="1"/>
    <col min="14098" max="14098" width="14.28515625" customWidth="1"/>
    <col min="14099" max="14099" width="19.42578125" customWidth="1"/>
    <col min="14100" max="14100" width="13.28515625" customWidth="1"/>
    <col min="14101" max="14101" width="19.28515625" customWidth="1"/>
    <col min="14327" max="14327" width="24.28515625" customWidth="1"/>
    <col min="14328" max="14329" width="24.7109375" customWidth="1"/>
    <col min="14330" max="14330" width="17.7109375" customWidth="1"/>
    <col min="14332" max="14332" width="12.42578125" customWidth="1"/>
    <col min="14333" max="14333" width="12" customWidth="1"/>
    <col min="14334" max="14334" width="20.85546875" customWidth="1"/>
    <col min="14335" max="14335" width="17.7109375" customWidth="1"/>
    <col min="14336" max="14336" width="20" customWidth="1"/>
    <col min="14337" max="14337" width="33.28515625" customWidth="1"/>
    <col min="14338" max="14338" width="12.42578125" customWidth="1"/>
    <col min="14339" max="14339" width="21.5703125" customWidth="1"/>
    <col min="14340" max="14341" width="19" customWidth="1"/>
    <col min="14342" max="14342" width="16.42578125" customWidth="1"/>
    <col min="14343" max="14343" width="25" customWidth="1"/>
    <col min="14345" max="14345" width="22.5703125" customWidth="1"/>
    <col min="14346" max="14346" width="20.42578125" customWidth="1"/>
    <col min="14347" max="14347" width="16.7109375" customWidth="1"/>
    <col min="14348" max="14348" width="19.5703125" customWidth="1"/>
    <col min="14349" max="14349" width="24.5703125" customWidth="1"/>
    <col min="14350" max="14350" width="14.140625" customWidth="1"/>
    <col min="14351" max="14351" width="24.5703125" customWidth="1"/>
    <col min="14352" max="14352" width="19.42578125" customWidth="1"/>
    <col min="14354" max="14354" width="14.28515625" customWidth="1"/>
    <col min="14355" max="14355" width="19.42578125" customWidth="1"/>
    <col min="14356" max="14356" width="13.28515625" customWidth="1"/>
    <col min="14357" max="14357" width="19.28515625" customWidth="1"/>
    <col min="14583" max="14583" width="24.28515625" customWidth="1"/>
    <col min="14584" max="14585" width="24.7109375" customWidth="1"/>
    <col min="14586" max="14586" width="17.7109375" customWidth="1"/>
    <col min="14588" max="14588" width="12.42578125" customWidth="1"/>
    <col min="14589" max="14589" width="12" customWidth="1"/>
    <col min="14590" max="14590" width="20.85546875" customWidth="1"/>
    <col min="14591" max="14591" width="17.7109375" customWidth="1"/>
    <col min="14592" max="14592" width="20" customWidth="1"/>
    <col min="14593" max="14593" width="33.28515625" customWidth="1"/>
    <col min="14594" max="14594" width="12.42578125" customWidth="1"/>
    <col min="14595" max="14595" width="21.5703125" customWidth="1"/>
    <col min="14596" max="14597" width="19" customWidth="1"/>
    <col min="14598" max="14598" width="16.42578125" customWidth="1"/>
    <col min="14599" max="14599" width="25" customWidth="1"/>
    <col min="14601" max="14601" width="22.5703125" customWidth="1"/>
    <col min="14602" max="14602" width="20.42578125" customWidth="1"/>
    <col min="14603" max="14603" width="16.7109375" customWidth="1"/>
    <col min="14604" max="14604" width="19.5703125" customWidth="1"/>
    <col min="14605" max="14605" width="24.5703125" customWidth="1"/>
    <col min="14606" max="14606" width="14.140625" customWidth="1"/>
    <col min="14607" max="14607" width="24.5703125" customWidth="1"/>
    <col min="14608" max="14608" width="19.42578125" customWidth="1"/>
    <col min="14610" max="14610" width="14.28515625" customWidth="1"/>
    <col min="14611" max="14611" width="19.42578125" customWidth="1"/>
    <col min="14612" max="14612" width="13.28515625" customWidth="1"/>
    <col min="14613" max="14613" width="19.28515625" customWidth="1"/>
    <col min="14839" max="14839" width="24.28515625" customWidth="1"/>
    <col min="14840" max="14841" width="24.7109375" customWidth="1"/>
    <col min="14842" max="14842" width="17.7109375" customWidth="1"/>
    <col min="14844" max="14844" width="12.42578125" customWidth="1"/>
    <col min="14845" max="14845" width="12" customWidth="1"/>
    <col min="14846" max="14846" width="20.85546875" customWidth="1"/>
    <col min="14847" max="14847" width="17.7109375" customWidth="1"/>
    <col min="14848" max="14848" width="20" customWidth="1"/>
    <col min="14849" max="14849" width="33.28515625" customWidth="1"/>
    <col min="14850" max="14850" width="12.42578125" customWidth="1"/>
    <col min="14851" max="14851" width="21.5703125" customWidth="1"/>
    <col min="14852" max="14853" width="19" customWidth="1"/>
    <col min="14854" max="14854" width="16.42578125" customWidth="1"/>
    <col min="14855" max="14855" width="25" customWidth="1"/>
    <col min="14857" max="14857" width="22.5703125" customWidth="1"/>
    <col min="14858" max="14858" width="20.42578125" customWidth="1"/>
    <col min="14859" max="14859" width="16.7109375" customWidth="1"/>
    <col min="14860" max="14860" width="19.5703125" customWidth="1"/>
    <col min="14861" max="14861" width="24.5703125" customWidth="1"/>
    <col min="14862" max="14862" width="14.140625" customWidth="1"/>
    <col min="14863" max="14863" width="24.5703125" customWidth="1"/>
    <col min="14864" max="14864" width="19.42578125" customWidth="1"/>
    <col min="14866" max="14866" width="14.28515625" customWidth="1"/>
    <col min="14867" max="14867" width="19.42578125" customWidth="1"/>
    <col min="14868" max="14868" width="13.28515625" customWidth="1"/>
    <col min="14869" max="14869" width="19.28515625" customWidth="1"/>
    <col min="15095" max="15095" width="24.28515625" customWidth="1"/>
    <col min="15096" max="15097" width="24.7109375" customWidth="1"/>
    <col min="15098" max="15098" width="17.7109375" customWidth="1"/>
    <col min="15100" max="15100" width="12.42578125" customWidth="1"/>
    <col min="15101" max="15101" width="12" customWidth="1"/>
    <col min="15102" max="15102" width="20.85546875" customWidth="1"/>
    <col min="15103" max="15103" width="17.7109375" customWidth="1"/>
    <col min="15104" max="15104" width="20" customWidth="1"/>
    <col min="15105" max="15105" width="33.28515625" customWidth="1"/>
    <col min="15106" max="15106" width="12.42578125" customWidth="1"/>
    <col min="15107" max="15107" width="21.5703125" customWidth="1"/>
    <col min="15108" max="15109" width="19" customWidth="1"/>
    <col min="15110" max="15110" width="16.42578125" customWidth="1"/>
    <col min="15111" max="15111" width="25" customWidth="1"/>
    <col min="15113" max="15113" width="22.5703125" customWidth="1"/>
    <col min="15114" max="15114" width="20.42578125" customWidth="1"/>
    <col min="15115" max="15115" width="16.7109375" customWidth="1"/>
    <col min="15116" max="15116" width="19.5703125" customWidth="1"/>
    <col min="15117" max="15117" width="24.5703125" customWidth="1"/>
    <col min="15118" max="15118" width="14.140625" customWidth="1"/>
    <col min="15119" max="15119" width="24.5703125" customWidth="1"/>
    <col min="15120" max="15120" width="19.42578125" customWidth="1"/>
    <col min="15122" max="15122" width="14.28515625" customWidth="1"/>
    <col min="15123" max="15123" width="19.42578125" customWidth="1"/>
    <col min="15124" max="15124" width="13.28515625" customWidth="1"/>
    <col min="15125" max="15125" width="19.28515625" customWidth="1"/>
    <col min="15351" max="15351" width="24.28515625" customWidth="1"/>
    <col min="15352" max="15353" width="24.7109375" customWidth="1"/>
    <col min="15354" max="15354" width="17.7109375" customWidth="1"/>
    <col min="15356" max="15356" width="12.42578125" customWidth="1"/>
    <col min="15357" max="15357" width="12" customWidth="1"/>
    <col min="15358" max="15358" width="20.85546875" customWidth="1"/>
    <col min="15359" max="15359" width="17.7109375" customWidth="1"/>
    <col min="15360" max="15360" width="20" customWidth="1"/>
    <col min="15361" max="15361" width="33.28515625" customWidth="1"/>
    <col min="15362" max="15362" width="12.42578125" customWidth="1"/>
    <col min="15363" max="15363" width="21.5703125" customWidth="1"/>
    <col min="15364" max="15365" width="19" customWidth="1"/>
    <col min="15366" max="15366" width="16.42578125" customWidth="1"/>
    <col min="15367" max="15367" width="25" customWidth="1"/>
    <col min="15369" max="15369" width="22.5703125" customWidth="1"/>
    <col min="15370" max="15370" width="20.42578125" customWidth="1"/>
    <col min="15371" max="15371" width="16.7109375" customWidth="1"/>
    <col min="15372" max="15372" width="19.5703125" customWidth="1"/>
    <col min="15373" max="15373" width="24.5703125" customWidth="1"/>
    <col min="15374" max="15374" width="14.140625" customWidth="1"/>
    <col min="15375" max="15375" width="24.5703125" customWidth="1"/>
    <col min="15376" max="15376" width="19.42578125" customWidth="1"/>
    <col min="15378" max="15378" width="14.28515625" customWidth="1"/>
    <col min="15379" max="15379" width="19.42578125" customWidth="1"/>
    <col min="15380" max="15380" width="13.28515625" customWidth="1"/>
    <col min="15381" max="15381" width="19.28515625" customWidth="1"/>
    <col min="15607" max="15607" width="24.28515625" customWidth="1"/>
    <col min="15608" max="15609" width="24.7109375" customWidth="1"/>
    <col min="15610" max="15610" width="17.7109375" customWidth="1"/>
    <col min="15612" max="15612" width="12.42578125" customWidth="1"/>
    <col min="15613" max="15613" width="12" customWidth="1"/>
    <col min="15614" max="15614" width="20.85546875" customWidth="1"/>
    <col min="15615" max="15615" width="17.7109375" customWidth="1"/>
    <col min="15616" max="15616" width="20" customWidth="1"/>
    <col min="15617" max="15617" width="33.28515625" customWidth="1"/>
    <col min="15618" max="15618" width="12.42578125" customWidth="1"/>
    <col min="15619" max="15619" width="21.5703125" customWidth="1"/>
    <col min="15620" max="15621" width="19" customWidth="1"/>
    <col min="15622" max="15622" width="16.42578125" customWidth="1"/>
    <col min="15623" max="15623" width="25" customWidth="1"/>
    <col min="15625" max="15625" width="22.5703125" customWidth="1"/>
    <col min="15626" max="15626" width="20.42578125" customWidth="1"/>
    <col min="15627" max="15627" width="16.7109375" customWidth="1"/>
    <col min="15628" max="15628" width="19.5703125" customWidth="1"/>
    <col min="15629" max="15629" width="24.5703125" customWidth="1"/>
    <col min="15630" max="15630" width="14.140625" customWidth="1"/>
    <col min="15631" max="15631" width="24.5703125" customWidth="1"/>
    <col min="15632" max="15632" width="19.42578125" customWidth="1"/>
    <col min="15634" max="15634" width="14.28515625" customWidth="1"/>
    <col min="15635" max="15635" width="19.42578125" customWidth="1"/>
    <col min="15636" max="15636" width="13.28515625" customWidth="1"/>
    <col min="15637" max="15637" width="19.28515625" customWidth="1"/>
    <col min="15863" max="15863" width="24.28515625" customWidth="1"/>
    <col min="15864" max="15865" width="24.7109375" customWidth="1"/>
    <col min="15866" max="15866" width="17.7109375" customWidth="1"/>
    <col min="15868" max="15868" width="12.42578125" customWidth="1"/>
    <col min="15869" max="15869" width="12" customWidth="1"/>
    <col min="15870" max="15870" width="20.85546875" customWidth="1"/>
    <col min="15871" max="15871" width="17.7109375" customWidth="1"/>
    <col min="15872" max="15872" width="20" customWidth="1"/>
    <col min="15873" max="15873" width="33.28515625" customWidth="1"/>
    <col min="15874" max="15874" width="12.42578125" customWidth="1"/>
    <col min="15875" max="15875" width="21.5703125" customWidth="1"/>
    <col min="15876" max="15877" width="19" customWidth="1"/>
    <col min="15878" max="15878" width="16.42578125" customWidth="1"/>
    <col min="15879" max="15879" width="25" customWidth="1"/>
    <col min="15881" max="15881" width="22.5703125" customWidth="1"/>
    <col min="15882" max="15882" width="20.42578125" customWidth="1"/>
    <col min="15883" max="15883" width="16.7109375" customWidth="1"/>
    <col min="15884" max="15884" width="19.5703125" customWidth="1"/>
    <col min="15885" max="15885" width="24.5703125" customWidth="1"/>
    <col min="15886" max="15886" width="14.140625" customWidth="1"/>
    <col min="15887" max="15887" width="24.5703125" customWidth="1"/>
    <col min="15888" max="15888" width="19.42578125" customWidth="1"/>
    <col min="15890" max="15890" width="14.28515625" customWidth="1"/>
    <col min="15891" max="15891" width="19.42578125" customWidth="1"/>
    <col min="15892" max="15892" width="13.28515625" customWidth="1"/>
    <col min="15893" max="15893" width="19.28515625" customWidth="1"/>
    <col min="16119" max="16119" width="24.28515625" customWidth="1"/>
    <col min="16120" max="16121" width="24.7109375" customWidth="1"/>
    <col min="16122" max="16122" width="17.7109375" customWidth="1"/>
    <col min="16124" max="16124" width="12.42578125" customWidth="1"/>
    <col min="16125" max="16125" width="12" customWidth="1"/>
    <col min="16126" max="16126" width="20.85546875" customWidth="1"/>
    <col min="16127" max="16127" width="17.7109375" customWidth="1"/>
    <col min="16128" max="16128" width="20" customWidth="1"/>
    <col min="16129" max="16129" width="33.28515625" customWidth="1"/>
    <col min="16130" max="16130" width="12.42578125" customWidth="1"/>
    <col min="16131" max="16131" width="21.5703125" customWidth="1"/>
    <col min="16132" max="16133" width="19" customWidth="1"/>
    <col min="16134" max="16134" width="16.42578125" customWidth="1"/>
    <col min="16135" max="16135" width="25" customWidth="1"/>
    <col min="16137" max="16137" width="22.5703125" customWidth="1"/>
    <col min="16138" max="16138" width="20.42578125" customWidth="1"/>
    <col min="16139" max="16139" width="16.7109375" customWidth="1"/>
    <col min="16140" max="16140" width="19.5703125" customWidth="1"/>
    <col min="16141" max="16141" width="24.5703125" customWidth="1"/>
    <col min="16142" max="16142" width="14.140625" customWidth="1"/>
    <col min="16143" max="16143" width="24.5703125" customWidth="1"/>
    <col min="16144" max="16144" width="19.42578125" customWidth="1"/>
    <col min="16146" max="16146" width="14.28515625" customWidth="1"/>
    <col min="16147" max="16147" width="19.42578125" customWidth="1"/>
    <col min="16148" max="16148" width="13.28515625" customWidth="1"/>
    <col min="16149" max="16149" width="19.28515625" customWidth="1"/>
  </cols>
  <sheetData>
    <row r="1" spans="1:36" ht="19.5" customHeight="1">
      <c r="A1" s="200"/>
      <c r="B1" s="200"/>
      <c r="C1" s="201" t="s">
        <v>103</v>
      </c>
      <c r="D1" s="201"/>
      <c r="E1" s="201"/>
      <c r="F1" s="201"/>
      <c r="G1" s="201"/>
      <c r="H1" s="201"/>
      <c r="I1" s="201"/>
      <c r="J1" s="201"/>
      <c r="K1" s="201"/>
      <c r="L1" s="201"/>
      <c r="M1" s="201"/>
      <c r="N1" s="201"/>
      <c r="O1" s="201"/>
      <c r="P1" s="201"/>
      <c r="Q1" s="201"/>
      <c r="R1" s="201"/>
      <c r="S1" s="201"/>
      <c r="T1" s="201"/>
      <c r="U1" s="201"/>
      <c r="V1" s="201"/>
      <c r="W1" s="201"/>
      <c r="X1" s="65"/>
      <c r="Y1" s="65"/>
      <c r="Z1" s="65"/>
      <c r="AA1" s="65"/>
      <c r="AB1" s="65"/>
      <c r="AC1" s="85"/>
      <c r="AD1" s="85"/>
      <c r="AE1" s="85"/>
      <c r="AF1" s="85"/>
      <c r="AG1" s="85"/>
    </row>
    <row r="2" spans="1:36" ht="15" customHeight="1">
      <c r="A2" s="200"/>
      <c r="B2" s="200"/>
      <c r="C2" s="201"/>
      <c r="D2" s="201"/>
      <c r="E2" s="201"/>
      <c r="F2" s="201"/>
      <c r="G2" s="201"/>
      <c r="H2" s="201"/>
      <c r="I2" s="201"/>
      <c r="J2" s="201"/>
      <c r="K2" s="201"/>
      <c r="L2" s="201"/>
      <c r="M2" s="201"/>
      <c r="N2" s="201"/>
      <c r="O2" s="201"/>
      <c r="P2" s="201"/>
      <c r="Q2" s="201"/>
      <c r="R2" s="201"/>
      <c r="S2" s="201"/>
      <c r="T2" s="201"/>
      <c r="U2" s="201"/>
      <c r="V2" s="201"/>
      <c r="W2" s="201"/>
      <c r="X2" s="65"/>
      <c r="Y2" s="65"/>
      <c r="Z2" s="65"/>
      <c r="AA2" s="65"/>
      <c r="AB2" s="65"/>
      <c r="AC2" s="85"/>
      <c r="AD2" s="85"/>
      <c r="AE2" s="85"/>
      <c r="AF2" s="85"/>
      <c r="AG2" s="85"/>
    </row>
    <row r="3" spans="1:36" ht="15" customHeight="1">
      <c r="A3" s="200"/>
      <c r="B3" s="200"/>
      <c r="C3" s="201"/>
      <c r="D3" s="201"/>
      <c r="E3" s="201"/>
      <c r="F3" s="201"/>
      <c r="G3" s="201"/>
      <c r="H3" s="201"/>
      <c r="I3" s="201"/>
      <c r="J3" s="201"/>
      <c r="K3" s="201"/>
      <c r="L3" s="201"/>
      <c r="M3" s="201"/>
      <c r="N3" s="201"/>
      <c r="O3" s="201"/>
      <c r="P3" s="201"/>
      <c r="Q3" s="201"/>
      <c r="R3" s="201"/>
      <c r="S3" s="201"/>
      <c r="T3" s="201"/>
      <c r="U3" s="201"/>
      <c r="V3" s="201"/>
      <c r="W3" s="201"/>
      <c r="X3" s="65"/>
      <c r="Y3" s="65"/>
      <c r="Z3" s="65"/>
      <c r="AA3" s="65"/>
      <c r="AB3" s="65"/>
      <c r="AC3" s="85"/>
      <c r="AD3" s="85"/>
      <c r="AE3" s="85"/>
      <c r="AF3" s="85"/>
      <c r="AG3" s="85"/>
    </row>
    <row r="4" spans="1:36" ht="18.75" customHeight="1">
      <c r="A4" s="200"/>
      <c r="B4" s="200"/>
      <c r="C4" s="201"/>
      <c r="D4" s="201"/>
      <c r="E4" s="201"/>
      <c r="F4" s="201"/>
      <c r="G4" s="201"/>
      <c r="H4" s="201"/>
      <c r="I4" s="201"/>
      <c r="J4" s="201"/>
      <c r="K4" s="201"/>
      <c r="L4" s="201"/>
      <c r="M4" s="201"/>
      <c r="N4" s="201"/>
      <c r="O4" s="201"/>
      <c r="P4" s="201"/>
      <c r="Q4" s="201"/>
      <c r="R4" s="201"/>
      <c r="S4" s="201"/>
      <c r="T4" s="201"/>
      <c r="U4" s="201"/>
      <c r="V4" s="201"/>
      <c r="W4" s="201"/>
      <c r="X4" s="65"/>
      <c r="Y4" s="65"/>
      <c r="Z4" s="65"/>
      <c r="AA4" s="65"/>
      <c r="AB4" s="65"/>
      <c r="AC4" s="85"/>
      <c r="AD4" s="85"/>
      <c r="AE4" s="85"/>
      <c r="AF4" s="85"/>
      <c r="AG4" s="85"/>
    </row>
    <row r="5" spans="1:36" s="2" customFormat="1" ht="12.75">
      <c r="A5" s="202" t="s">
        <v>1</v>
      </c>
      <c r="B5" s="202"/>
      <c r="C5" s="202"/>
      <c r="D5" s="202"/>
      <c r="E5" s="202"/>
      <c r="F5" s="202"/>
      <c r="G5" s="202"/>
      <c r="H5" s="202"/>
      <c r="I5" s="202"/>
      <c r="J5" s="202"/>
      <c r="K5" s="202"/>
      <c r="L5" s="202"/>
      <c r="M5" s="202"/>
      <c r="N5" s="202"/>
      <c r="O5" s="202"/>
      <c r="P5" s="202"/>
      <c r="Q5" s="202"/>
      <c r="R5" s="202"/>
      <c r="S5" s="202"/>
      <c r="T5" s="202"/>
      <c r="U5" s="202"/>
      <c r="V5" s="202"/>
      <c r="W5" s="202"/>
      <c r="X5" s="66"/>
      <c r="Y5" s="66"/>
      <c r="Z5" s="66"/>
      <c r="AA5" s="66"/>
      <c r="AB5" s="66"/>
      <c r="AC5" s="66"/>
      <c r="AD5" s="66"/>
      <c r="AE5" s="66"/>
      <c r="AF5" s="66"/>
      <c r="AG5" s="66"/>
      <c r="AH5" s="1"/>
      <c r="AI5" s="1"/>
      <c r="AJ5" s="1"/>
    </row>
    <row r="6" spans="1:36" s="2" customFormat="1" ht="12.75">
      <c r="A6" s="203" t="s">
        <v>104</v>
      </c>
      <c r="B6" s="203"/>
      <c r="C6" s="203"/>
      <c r="D6" s="203"/>
      <c r="E6" s="203"/>
      <c r="F6" s="203"/>
      <c r="G6" s="203"/>
      <c r="H6" s="203"/>
      <c r="I6" s="203"/>
      <c r="J6" s="203"/>
      <c r="K6" s="203"/>
      <c r="L6" s="203"/>
      <c r="M6" s="203"/>
      <c r="N6" s="203"/>
      <c r="O6" s="203"/>
      <c r="P6" s="203"/>
      <c r="Q6" s="203"/>
      <c r="R6" s="203"/>
      <c r="S6" s="203"/>
      <c r="T6" s="203"/>
      <c r="U6" s="203"/>
      <c r="V6" s="203"/>
      <c r="W6" s="203"/>
      <c r="X6" s="67"/>
      <c r="Y6" s="67"/>
      <c r="Z6" s="67"/>
      <c r="AA6" s="67"/>
      <c r="AB6" s="67"/>
      <c r="AC6" s="67"/>
      <c r="AD6" s="67"/>
      <c r="AE6" s="67"/>
      <c r="AF6" s="67"/>
      <c r="AG6" s="67"/>
      <c r="AH6" s="3"/>
      <c r="AI6" s="3"/>
      <c r="AJ6" s="3"/>
    </row>
    <row r="7" spans="1:36" s="2" customFormat="1" ht="12.75">
      <c r="A7" s="204" t="s">
        <v>105</v>
      </c>
      <c r="B7" s="204"/>
      <c r="C7" s="204"/>
      <c r="D7" s="204"/>
      <c r="E7" s="204"/>
      <c r="F7" s="204"/>
      <c r="G7" s="204"/>
      <c r="H7" s="204"/>
      <c r="I7" s="204"/>
      <c r="J7" s="204"/>
      <c r="K7" s="204"/>
      <c r="L7" s="204"/>
      <c r="M7" s="204"/>
      <c r="N7" s="204"/>
      <c r="O7" s="204"/>
      <c r="P7" s="204"/>
      <c r="Q7" s="204"/>
      <c r="R7" s="204"/>
      <c r="S7" s="204"/>
      <c r="T7" s="204"/>
      <c r="U7" s="204"/>
      <c r="V7" s="204"/>
      <c r="W7" s="204"/>
      <c r="X7" s="68"/>
      <c r="Y7" s="68"/>
      <c r="Z7" s="68"/>
      <c r="AA7" s="68"/>
      <c r="AB7" s="68"/>
      <c r="AC7" s="68"/>
      <c r="AD7" s="68"/>
      <c r="AE7" s="68"/>
      <c r="AF7" s="68"/>
      <c r="AG7" s="68"/>
      <c r="AH7" s="4"/>
      <c r="AI7" s="4"/>
      <c r="AJ7" s="4"/>
    </row>
    <row r="8" spans="1:36" ht="15" customHeight="1">
      <c r="A8" s="205" t="s">
        <v>4</v>
      </c>
      <c r="B8" s="205"/>
      <c r="C8" s="205"/>
      <c r="D8" s="205"/>
      <c r="E8" s="205"/>
      <c r="F8" s="205"/>
      <c r="G8" s="205"/>
      <c r="H8" s="205"/>
      <c r="I8" s="205"/>
      <c r="J8" s="205"/>
      <c r="K8" s="205"/>
      <c r="L8" s="205"/>
      <c r="M8" s="205"/>
      <c r="N8" s="156" t="s">
        <v>5</v>
      </c>
      <c r="O8" s="157"/>
      <c r="P8" s="157"/>
      <c r="Q8" s="157"/>
      <c r="R8" s="158"/>
      <c r="S8" s="156" t="s">
        <v>6</v>
      </c>
      <c r="T8" s="157"/>
      <c r="U8" s="157"/>
      <c r="V8" s="157"/>
      <c r="W8" s="158"/>
      <c r="X8" s="156" t="s">
        <v>700</v>
      </c>
      <c r="Y8" s="157"/>
      <c r="Z8" s="157"/>
      <c r="AA8" s="157"/>
      <c r="AB8" s="158"/>
      <c r="AC8" s="156" t="s">
        <v>814</v>
      </c>
      <c r="AD8" s="157"/>
      <c r="AE8" s="157"/>
      <c r="AF8" s="157"/>
      <c r="AG8" s="158"/>
      <c r="AH8" s="219" t="s">
        <v>864</v>
      </c>
    </row>
    <row r="9" spans="1:36" ht="33" customHeight="1">
      <c r="A9" s="198" t="s">
        <v>7</v>
      </c>
      <c r="B9" s="161" t="s">
        <v>8</v>
      </c>
      <c r="C9" s="161" t="s">
        <v>9</v>
      </c>
      <c r="D9" s="161" t="s">
        <v>10</v>
      </c>
      <c r="E9" s="161" t="s">
        <v>11</v>
      </c>
      <c r="F9" s="161" t="s">
        <v>12</v>
      </c>
      <c r="G9" s="161" t="s">
        <v>13</v>
      </c>
      <c r="H9" s="161" t="s">
        <v>14</v>
      </c>
      <c r="I9" s="161" t="s">
        <v>15</v>
      </c>
      <c r="J9" s="161" t="s">
        <v>16</v>
      </c>
      <c r="K9" s="161" t="s">
        <v>17</v>
      </c>
      <c r="L9" s="161" t="s">
        <v>18</v>
      </c>
      <c r="M9" s="161" t="s">
        <v>19</v>
      </c>
      <c r="N9" s="159" t="s">
        <v>20</v>
      </c>
      <c r="O9" s="160"/>
      <c r="P9" s="161" t="s">
        <v>21</v>
      </c>
      <c r="Q9" s="161" t="s">
        <v>22</v>
      </c>
      <c r="R9" s="161" t="s">
        <v>23</v>
      </c>
      <c r="S9" s="159" t="s">
        <v>20</v>
      </c>
      <c r="T9" s="160"/>
      <c r="U9" s="161" t="s">
        <v>21</v>
      </c>
      <c r="V9" s="161" t="s">
        <v>106</v>
      </c>
      <c r="W9" s="161" t="s">
        <v>23</v>
      </c>
      <c r="X9" s="159" t="s">
        <v>20</v>
      </c>
      <c r="Y9" s="160"/>
      <c r="Z9" s="161" t="s">
        <v>21</v>
      </c>
      <c r="AA9" s="161" t="s">
        <v>699</v>
      </c>
      <c r="AB9" s="161" t="s">
        <v>23</v>
      </c>
      <c r="AC9" s="159" t="s">
        <v>20</v>
      </c>
      <c r="AD9" s="160"/>
      <c r="AE9" s="161" t="s">
        <v>21</v>
      </c>
      <c r="AF9" s="161" t="s">
        <v>699</v>
      </c>
      <c r="AG9" s="161" t="s">
        <v>23</v>
      </c>
      <c r="AH9" s="219"/>
    </row>
    <row r="10" spans="1:36" ht="24">
      <c r="A10" s="199"/>
      <c r="B10" s="197"/>
      <c r="C10" s="197"/>
      <c r="D10" s="197"/>
      <c r="E10" s="197"/>
      <c r="F10" s="197"/>
      <c r="G10" s="197"/>
      <c r="H10" s="197"/>
      <c r="I10" s="197"/>
      <c r="J10" s="197"/>
      <c r="K10" s="197"/>
      <c r="L10" s="197"/>
      <c r="M10" s="162"/>
      <c r="N10" s="17" t="s">
        <v>24</v>
      </c>
      <c r="O10" s="18" t="s">
        <v>25</v>
      </c>
      <c r="P10" s="162"/>
      <c r="Q10" s="162"/>
      <c r="R10" s="162"/>
      <c r="S10" s="17" t="s">
        <v>24</v>
      </c>
      <c r="T10" s="18" t="s">
        <v>25</v>
      </c>
      <c r="U10" s="162"/>
      <c r="V10" s="162"/>
      <c r="W10" s="162"/>
      <c r="X10" s="17" t="s">
        <v>24</v>
      </c>
      <c r="Y10" s="18" t="s">
        <v>25</v>
      </c>
      <c r="Z10" s="162"/>
      <c r="AA10" s="162"/>
      <c r="AB10" s="162"/>
      <c r="AC10" s="17" t="s">
        <v>24</v>
      </c>
      <c r="AD10" s="83" t="s">
        <v>25</v>
      </c>
      <c r="AE10" s="162"/>
      <c r="AF10" s="162"/>
      <c r="AG10" s="162"/>
      <c r="AH10" s="219"/>
    </row>
    <row r="11" spans="1:36" ht="24">
      <c r="A11" s="179" t="s">
        <v>107</v>
      </c>
      <c r="B11" s="182" t="s">
        <v>108</v>
      </c>
      <c r="C11" s="193" t="s">
        <v>109</v>
      </c>
      <c r="D11" s="195" t="s">
        <v>26</v>
      </c>
      <c r="E11" s="196" t="s">
        <v>110</v>
      </c>
      <c r="F11" s="188">
        <v>1</v>
      </c>
      <c r="G11" s="188">
        <v>1</v>
      </c>
      <c r="H11" s="188">
        <v>1</v>
      </c>
      <c r="I11" s="188">
        <v>1</v>
      </c>
      <c r="J11" s="188">
        <v>1</v>
      </c>
      <c r="K11" s="176" t="s">
        <v>27</v>
      </c>
      <c r="L11" s="176" t="s">
        <v>28</v>
      </c>
      <c r="M11" s="19" t="s">
        <v>29</v>
      </c>
      <c r="N11" s="181" t="s">
        <v>111</v>
      </c>
      <c r="O11" s="190" t="s">
        <v>112</v>
      </c>
      <c r="P11" s="190" t="s">
        <v>113</v>
      </c>
      <c r="Q11" s="169">
        <v>1</v>
      </c>
      <c r="R11" s="172" t="s">
        <v>114</v>
      </c>
      <c r="S11" s="181"/>
      <c r="T11" s="190" t="s">
        <v>112</v>
      </c>
      <c r="U11" s="190" t="s">
        <v>115</v>
      </c>
      <c r="V11" s="169">
        <v>1</v>
      </c>
      <c r="W11" s="172" t="s">
        <v>116</v>
      </c>
      <c r="X11" s="163"/>
      <c r="Y11" s="166" t="s">
        <v>704</v>
      </c>
      <c r="Z11" s="166" t="s">
        <v>705</v>
      </c>
      <c r="AA11" s="150">
        <v>1</v>
      </c>
      <c r="AB11" s="153" t="s">
        <v>116</v>
      </c>
      <c r="AC11" s="163"/>
      <c r="AD11" s="166" t="s">
        <v>704</v>
      </c>
      <c r="AE11" s="206" t="s">
        <v>817</v>
      </c>
      <c r="AF11" s="169">
        <v>1</v>
      </c>
      <c r="AG11" s="209" t="s">
        <v>116</v>
      </c>
      <c r="AH11" s="216">
        <f>(AF11+AA11+V11+Q11)/4</f>
        <v>1</v>
      </c>
    </row>
    <row r="12" spans="1:36" ht="36">
      <c r="A12" s="179"/>
      <c r="B12" s="182"/>
      <c r="C12" s="193"/>
      <c r="D12" s="195"/>
      <c r="E12" s="196"/>
      <c r="F12" s="188"/>
      <c r="G12" s="188"/>
      <c r="H12" s="188"/>
      <c r="I12" s="188"/>
      <c r="J12" s="188"/>
      <c r="K12" s="176"/>
      <c r="L12" s="176"/>
      <c r="M12" s="20" t="s">
        <v>34</v>
      </c>
      <c r="N12" s="182"/>
      <c r="O12" s="191"/>
      <c r="P12" s="191"/>
      <c r="Q12" s="170"/>
      <c r="R12" s="173"/>
      <c r="S12" s="182"/>
      <c r="T12" s="191"/>
      <c r="U12" s="191"/>
      <c r="V12" s="170"/>
      <c r="W12" s="173"/>
      <c r="X12" s="164"/>
      <c r="Y12" s="167"/>
      <c r="Z12" s="167"/>
      <c r="AA12" s="151"/>
      <c r="AB12" s="154"/>
      <c r="AC12" s="164"/>
      <c r="AD12" s="167"/>
      <c r="AE12" s="207"/>
      <c r="AF12" s="170"/>
      <c r="AG12" s="210"/>
      <c r="AH12" s="217"/>
    </row>
    <row r="13" spans="1:36" ht="86.25" customHeight="1">
      <c r="A13" s="180"/>
      <c r="B13" s="183"/>
      <c r="C13" s="193"/>
      <c r="D13" s="195"/>
      <c r="E13" s="196"/>
      <c r="F13" s="189"/>
      <c r="G13" s="189"/>
      <c r="H13" s="189"/>
      <c r="I13" s="189"/>
      <c r="J13" s="189"/>
      <c r="K13" s="176"/>
      <c r="L13" s="176"/>
      <c r="M13" s="21" t="s">
        <v>35</v>
      </c>
      <c r="N13" s="182"/>
      <c r="O13" s="192"/>
      <c r="P13" s="192"/>
      <c r="Q13" s="171"/>
      <c r="R13" s="174"/>
      <c r="S13" s="182"/>
      <c r="T13" s="192"/>
      <c r="U13" s="192"/>
      <c r="V13" s="171"/>
      <c r="W13" s="174"/>
      <c r="X13" s="164"/>
      <c r="Y13" s="168"/>
      <c r="Z13" s="168"/>
      <c r="AA13" s="152"/>
      <c r="AB13" s="155"/>
      <c r="AC13" s="164"/>
      <c r="AD13" s="168"/>
      <c r="AE13" s="208"/>
      <c r="AF13" s="171"/>
      <c r="AG13" s="211"/>
      <c r="AH13" s="218"/>
    </row>
    <row r="14" spans="1:36" ht="24">
      <c r="A14" s="178" t="s">
        <v>117</v>
      </c>
      <c r="B14" s="181" t="s">
        <v>118</v>
      </c>
      <c r="C14" s="193"/>
      <c r="D14" s="195"/>
      <c r="E14" s="184" t="s">
        <v>119</v>
      </c>
      <c r="F14" s="187">
        <v>1</v>
      </c>
      <c r="G14" s="187">
        <v>1</v>
      </c>
      <c r="H14" s="187">
        <v>1</v>
      </c>
      <c r="I14" s="187">
        <v>1</v>
      </c>
      <c r="J14" s="187">
        <v>1</v>
      </c>
      <c r="K14" s="176"/>
      <c r="L14" s="176"/>
      <c r="M14" s="19" t="s">
        <v>29</v>
      </c>
      <c r="N14" s="182"/>
      <c r="O14" s="190" t="s">
        <v>120</v>
      </c>
      <c r="P14" s="190" t="s">
        <v>121</v>
      </c>
      <c r="Q14" s="169">
        <v>1</v>
      </c>
      <c r="R14" s="172" t="s">
        <v>122</v>
      </c>
      <c r="S14" s="182"/>
      <c r="T14" s="190" t="s">
        <v>120</v>
      </c>
      <c r="U14" s="190" t="s">
        <v>123</v>
      </c>
      <c r="V14" s="169">
        <v>1</v>
      </c>
      <c r="W14" s="172" t="s">
        <v>122</v>
      </c>
      <c r="X14" s="164"/>
      <c r="Y14" s="166" t="s">
        <v>120</v>
      </c>
      <c r="Z14" s="166" t="s">
        <v>706</v>
      </c>
      <c r="AA14" s="150">
        <v>1</v>
      </c>
      <c r="AB14" s="153" t="s">
        <v>122</v>
      </c>
      <c r="AC14" s="164"/>
      <c r="AD14" s="166" t="s">
        <v>120</v>
      </c>
      <c r="AE14" s="212" t="s">
        <v>818</v>
      </c>
      <c r="AF14" s="169">
        <v>1</v>
      </c>
      <c r="AG14" s="209" t="s">
        <v>122</v>
      </c>
      <c r="AH14" s="216">
        <f>(AF14+AA14+V14+Q14)/4</f>
        <v>1</v>
      </c>
    </row>
    <row r="15" spans="1:36" ht="36">
      <c r="A15" s="179"/>
      <c r="B15" s="182"/>
      <c r="C15" s="193"/>
      <c r="D15" s="195"/>
      <c r="E15" s="185"/>
      <c r="F15" s="188"/>
      <c r="G15" s="188"/>
      <c r="H15" s="188"/>
      <c r="I15" s="188"/>
      <c r="J15" s="188"/>
      <c r="K15" s="176"/>
      <c r="L15" s="176"/>
      <c r="M15" s="20" t="s">
        <v>34</v>
      </c>
      <c r="N15" s="182"/>
      <c r="O15" s="191"/>
      <c r="P15" s="191"/>
      <c r="Q15" s="170"/>
      <c r="R15" s="173"/>
      <c r="S15" s="182"/>
      <c r="T15" s="191"/>
      <c r="U15" s="191"/>
      <c r="V15" s="170"/>
      <c r="W15" s="173"/>
      <c r="X15" s="164"/>
      <c r="Y15" s="167"/>
      <c r="Z15" s="167"/>
      <c r="AA15" s="151"/>
      <c r="AB15" s="154"/>
      <c r="AC15" s="164"/>
      <c r="AD15" s="167"/>
      <c r="AE15" s="207"/>
      <c r="AF15" s="170"/>
      <c r="AG15" s="210"/>
      <c r="AH15" s="217"/>
    </row>
    <row r="16" spans="1:36" ht="36">
      <c r="A16" s="180"/>
      <c r="B16" s="183"/>
      <c r="C16" s="193"/>
      <c r="D16" s="195"/>
      <c r="E16" s="186"/>
      <c r="F16" s="189"/>
      <c r="G16" s="189"/>
      <c r="H16" s="189"/>
      <c r="I16" s="189"/>
      <c r="J16" s="189"/>
      <c r="K16" s="176"/>
      <c r="L16" s="176"/>
      <c r="M16" s="21" t="s">
        <v>35</v>
      </c>
      <c r="N16" s="182"/>
      <c r="O16" s="192"/>
      <c r="P16" s="192"/>
      <c r="Q16" s="171"/>
      <c r="R16" s="174"/>
      <c r="S16" s="182"/>
      <c r="T16" s="192"/>
      <c r="U16" s="192"/>
      <c r="V16" s="171"/>
      <c r="W16" s="174"/>
      <c r="X16" s="164"/>
      <c r="Y16" s="168"/>
      <c r="Z16" s="168"/>
      <c r="AA16" s="152"/>
      <c r="AB16" s="155"/>
      <c r="AC16" s="164"/>
      <c r="AD16" s="168"/>
      <c r="AE16" s="208"/>
      <c r="AF16" s="171"/>
      <c r="AG16" s="211"/>
      <c r="AH16" s="218"/>
    </row>
    <row r="17" spans="1:34" ht="24">
      <c r="A17" s="178" t="s">
        <v>124</v>
      </c>
      <c r="B17" s="181" t="s">
        <v>125</v>
      </c>
      <c r="C17" s="193"/>
      <c r="D17" s="195"/>
      <c r="E17" s="184" t="s">
        <v>126</v>
      </c>
      <c r="F17" s="187">
        <v>1</v>
      </c>
      <c r="G17" s="187">
        <v>1</v>
      </c>
      <c r="H17" s="187">
        <v>1</v>
      </c>
      <c r="I17" s="187">
        <v>1</v>
      </c>
      <c r="J17" s="187">
        <v>1</v>
      </c>
      <c r="K17" s="176"/>
      <c r="L17" s="176"/>
      <c r="M17" s="19" t="s">
        <v>29</v>
      </c>
      <c r="N17" s="182"/>
      <c r="O17" s="190" t="s">
        <v>120</v>
      </c>
      <c r="P17" s="190" t="s">
        <v>127</v>
      </c>
      <c r="Q17" s="169">
        <v>1</v>
      </c>
      <c r="R17" s="172" t="s">
        <v>128</v>
      </c>
      <c r="S17" s="182"/>
      <c r="T17" s="190" t="s">
        <v>120</v>
      </c>
      <c r="U17" s="190" t="s">
        <v>129</v>
      </c>
      <c r="V17" s="169">
        <v>1</v>
      </c>
      <c r="W17" s="172" t="s">
        <v>128</v>
      </c>
      <c r="X17" s="164"/>
      <c r="Y17" s="166" t="s">
        <v>120</v>
      </c>
      <c r="Z17" s="166" t="s">
        <v>129</v>
      </c>
      <c r="AA17" s="150">
        <v>1</v>
      </c>
      <c r="AB17" s="153" t="s">
        <v>128</v>
      </c>
      <c r="AC17" s="164"/>
      <c r="AD17" s="166" t="s">
        <v>120</v>
      </c>
      <c r="AE17" s="212" t="s">
        <v>819</v>
      </c>
      <c r="AF17" s="169">
        <v>1</v>
      </c>
      <c r="AG17" s="209" t="s">
        <v>128</v>
      </c>
      <c r="AH17" s="216">
        <f>(AF17+AA17+V17+Q17)/4</f>
        <v>1</v>
      </c>
    </row>
    <row r="18" spans="1:34" ht="36">
      <c r="A18" s="179"/>
      <c r="B18" s="182"/>
      <c r="C18" s="193"/>
      <c r="D18" s="195"/>
      <c r="E18" s="185"/>
      <c r="F18" s="188"/>
      <c r="G18" s="188"/>
      <c r="H18" s="188"/>
      <c r="I18" s="188"/>
      <c r="J18" s="188"/>
      <c r="K18" s="176"/>
      <c r="L18" s="176"/>
      <c r="M18" s="20" t="s">
        <v>34</v>
      </c>
      <c r="N18" s="182"/>
      <c r="O18" s="191"/>
      <c r="P18" s="191"/>
      <c r="Q18" s="170"/>
      <c r="R18" s="173"/>
      <c r="S18" s="182"/>
      <c r="T18" s="191"/>
      <c r="U18" s="191"/>
      <c r="V18" s="170"/>
      <c r="W18" s="173"/>
      <c r="X18" s="164"/>
      <c r="Y18" s="167"/>
      <c r="Z18" s="167"/>
      <c r="AA18" s="151"/>
      <c r="AB18" s="154"/>
      <c r="AC18" s="164"/>
      <c r="AD18" s="167"/>
      <c r="AE18" s="207"/>
      <c r="AF18" s="170"/>
      <c r="AG18" s="210"/>
      <c r="AH18" s="217"/>
    </row>
    <row r="19" spans="1:34" ht="36">
      <c r="A19" s="180"/>
      <c r="B19" s="183"/>
      <c r="C19" s="193"/>
      <c r="D19" s="195"/>
      <c r="E19" s="186"/>
      <c r="F19" s="189"/>
      <c r="G19" s="189"/>
      <c r="H19" s="189"/>
      <c r="I19" s="189"/>
      <c r="J19" s="189"/>
      <c r="K19" s="176"/>
      <c r="L19" s="176"/>
      <c r="M19" s="21" t="s">
        <v>35</v>
      </c>
      <c r="N19" s="182"/>
      <c r="O19" s="192"/>
      <c r="P19" s="192"/>
      <c r="Q19" s="171"/>
      <c r="R19" s="174"/>
      <c r="S19" s="182"/>
      <c r="T19" s="192"/>
      <c r="U19" s="192"/>
      <c r="V19" s="171"/>
      <c r="W19" s="174"/>
      <c r="X19" s="164"/>
      <c r="Y19" s="168"/>
      <c r="Z19" s="168"/>
      <c r="AA19" s="152"/>
      <c r="AB19" s="155"/>
      <c r="AC19" s="164"/>
      <c r="AD19" s="168"/>
      <c r="AE19" s="208"/>
      <c r="AF19" s="171"/>
      <c r="AG19" s="211"/>
      <c r="AH19" s="218"/>
    </row>
    <row r="20" spans="1:34" ht="24">
      <c r="A20" s="178" t="s">
        <v>130</v>
      </c>
      <c r="B20" s="181" t="s">
        <v>131</v>
      </c>
      <c r="C20" s="193"/>
      <c r="D20" s="195"/>
      <c r="E20" s="184" t="s">
        <v>132</v>
      </c>
      <c r="F20" s="187">
        <v>1</v>
      </c>
      <c r="G20" s="187">
        <v>1</v>
      </c>
      <c r="H20" s="187">
        <v>1</v>
      </c>
      <c r="I20" s="187">
        <v>1</v>
      </c>
      <c r="J20" s="187">
        <v>1</v>
      </c>
      <c r="K20" s="176"/>
      <c r="L20" s="176"/>
      <c r="M20" s="19" t="s">
        <v>29</v>
      </c>
      <c r="N20" s="182"/>
      <c r="O20" s="190" t="s">
        <v>120</v>
      </c>
      <c r="P20" s="175" t="s">
        <v>133</v>
      </c>
      <c r="Q20" s="169">
        <v>1</v>
      </c>
      <c r="R20" s="172" t="s">
        <v>134</v>
      </c>
      <c r="S20" s="182"/>
      <c r="T20" s="190" t="s">
        <v>120</v>
      </c>
      <c r="U20" s="175" t="s">
        <v>135</v>
      </c>
      <c r="V20" s="169">
        <v>1</v>
      </c>
      <c r="W20" s="172" t="s">
        <v>134</v>
      </c>
      <c r="X20" s="165"/>
      <c r="Y20" s="166" t="s">
        <v>120</v>
      </c>
      <c r="Z20" s="147" t="s">
        <v>707</v>
      </c>
      <c r="AA20" s="150">
        <v>1</v>
      </c>
      <c r="AB20" s="153" t="s">
        <v>134</v>
      </c>
      <c r="AC20" s="165"/>
      <c r="AD20" s="166" t="s">
        <v>120</v>
      </c>
      <c r="AE20" s="213" t="s">
        <v>820</v>
      </c>
      <c r="AF20" s="169">
        <v>1</v>
      </c>
      <c r="AG20" s="209" t="s">
        <v>134</v>
      </c>
      <c r="AH20" s="216">
        <f>(AF20+AA20+V20+Q20)/4</f>
        <v>1</v>
      </c>
    </row>
    <row r="21" spans="1:34" ht="36">
      <c r="A21" s="179"/>
      <c r="B21" s="182"/>
      <c r="C21" s="193"/>
      <c r="D21" s="195"/>
      <c r="E21" s="185"/>
      <c r="F21" s="188"/>
      <c r="G21" s="188"/>
      <c r="H21" s="188"/>
      <c r="I21" s="188"/>
      <c r="J21" s="188"/>
      <c r="K21" s="176"/>
      <c r="L21" s="176"/>
      <c r="M21" s="20" t="s">
        <v>34</v>
      </c>
      <c r="N21" s="182"/>
      <c r="O21" s="191"/>
      <c r="P21" s="176"/>
      <c r="Q21" s="170"/>
      <c r="R21" s="173"/>
      <c r="S21" s="182"/>
      <c r="T21" s="191"/>
      <c r="U21" s="176"/>
      <c r="V21" s="170"/>
      <c r="W21" s="173"/>
      <c r="X21" s="165"/>
      <c r="Y21" s="167"/>
      <c r="Z21" s="148"/>
      <c r="AA21" s="151"/>
      <c r="AB21" s="154"/>
      <c r="AC21" s="165"/>
      <c r="AD21" s="167"/>
      <c r="AE21" s="214"/>
      <c r="AF21" s="170"/>
      <c r="AG21" s="210"/>
      <c r="AH21" s="217"/>
    </row>
    <row r="22" spans="1:34" ht="36">
      <c r="A22" s="180"/>
      <c r="B22" s="183"/>
      <c r="C22" s="193"/>
      <c r="D22" s="195"/>
      <c r="E22" s="186"/>
      <c r="F22" s="189"/>
      <c r="G22" s="189"/>
      <c r="H22" s="189"/>
      <c r="I22" s="189"/>
      <c r="J22" s="189"/>
      <c r="K22" s="176"/>
      <c r="L22" s="176"/>
      <c r="M22" s="21" t="s">
        <v>35</v>
      </c>
      <c r="N22" s="182"/>
      <c r="O22" s="192"/>
      <c r="P22" s="177"/>
      <c r="Q22" s="171"/>
      <c r="R22" s="174"/>
      <c r="S22" s="182"/>
      <c r="T22" s="192"/>
      <c r="U22" s="177"/>
      <c r="V22" s="171"/>
      <c r="W22" s="174"/>
      <c r="X22" s="165"/>
      <c r="Y22" s="168"/>
      <c r="Z22" s="149"/>
      <c r="AA22" s="152"/>
      <c r="AB22" s="155"/>
      <c r="AC22" s="165"/>
      <c r="AD22" s="168"/>
      <c r="AE22" s="215"/>
      <c r="AF22" s="171"/>
      <c r="AG22" s="211"/>
      <c r="AH22" s="218"/>
    </row>
    <row r="23" spans="1:34" ht="24">
      <c r="A23" s="178" t="s">
        <v>136</v>
      </c>
      <c r="B23" s="181" t="s">
        <v>137</v>
      </c>
      <c r="C23" s="193"/>
      <c r="D23" s="195"/>
      <c r="E23" s="184" t="s">
        <v>138</v>
      </c>
      <c r="F23" s="187">
        <v>1</v>
      </c>
      <c r="G23" s="187">
        <v>1</v>
      </c>
      <c r="H23" s="187">
        <v>1</v>
      </c>
      <c r="I23" s="187">
        <v>1</v>
      </c>
      <c r="J23" s="187">
        <v>1</v>
      </c>
      <c r="K23" s="176"/>
      <c r="L23" s="176"/>
      <c r="M23" s="19" t="s">
        <v>29</v>
      </c>
      <c r="N23" s="182"/>
      <c r="O23" s="190" t="s">
        <v>120</v>
      </c>
      <c r="P23" s="175" t="s">
        <v>139</v>
      </c>
      <c r="Q23" s="169">
        <v>1</v>
      </c>
      <c r="R23" s="172" t="s">
        <v>140</v>
      </c>
      <c r="S23" s="182"/>
      <c r="T23" s="190" t="s">
        <v>120</v>
      </c>
      <c r="U23" s="175" t="s">
        <v>141</v>
      </c>
      <c r="V23" s="169">
        <v>1</v>
      </c>
      <c r="W23" s="172" t="s">
        <v>140</v>
      </c>
      <c r="X23" s="165"/>
      <c r="Y23" s="166" t="s">
        <v>120</v>
      </c>
      <c r="Z23" s="147" t="s">
        <v>708</v>
      </c>
      <c r="AA23" s="150">
        <v>1</v>
      </c>
      <c r="AB23" s="153" t="s">
        <v>140</v>
      </c>
      <c r="AC23" s="165"/>
      <c r="AD23" s="166" t="s">
        <v>120</v>
      </c>
      <c r="AE23" s="213" t="s">
        <v>821</v>
      </c>
      <c r="AF23" s="169">
        <v>1</v>
      </c>
      <c r="AG23" s="209" t="s">
        <v>140</v>
      </c>
      <c r="AH23" s="216">
        <f>(AF23+AA23+V23+Q23)/4</f>
        <v>1</v>
      </c>
    </row>
    <row r="24" spans="1:34" ht="36">
      <c r="A24" s="179"/>
      <c r="B24" s="182"/>
      <c r="C24" s="193"/>
      <c r="D24" s="195"/>
      <c r="E24" s="185"/>
      <c r="F24" s="188"/>
      <c r="G24" s="188"/>
      <c r="H24" s="188"/>
      <c r="I24" s="188"/>
      <c r="J24" s="188"/>
      <c r="K24" s="176"/>
      <c r="L24" s="176"/>
      <c r="M24" s="20" t="s">
        <v>34</v>
      </c>
      <c r="N24" s="182"/>
      <c r="O24" s="191"/>
      <c r="P24" s="176"/>
      <c r="Q24" s="170"/>
      <c r="R24" s="173"/>
      <c r="S24" s="182"/>
      <c r="T24" s="191"/>
      <c r="U24" s="176"/>
      <c r="V24" s="170"/>
      <c r="W24" s="173"/>
      <c r="X24" s="165"/>
      <c r="Y24" s="167"/>
      <c r="Z24" s="148"/>
      <c r="AA24" s="151"/>
      <c r="AB24" s="154"/>
      <c r="AC24" s="165"/>
      <c r="AD24" s="167"/>
      <c r="AE24" s="214"/>
      <c r="AF24" s="170"/>
      <c r="AG24" s="210"/>
      <c r="AH24" s="217"/>
    </row>
    <row r="25" spans="1:34" ht="36">
      <c r="A25" s="180"/>
      <c r="B25" s="183"/>
      <c r="C25" s="193"/>
      <c r="D25" s="195"/>
      <c r="E25" s="186"/>
      <c r="F25" s="189"/>
      <c r="G25" s="189"/>
      <c r="H25" s="189"/>
      <c r="I25" s="189"/>
      <c r="J25" s="189"/>
      <c r="K25" s="176"/>
      <c r="L25" s="176"/>
      <c r="M25" s="21" t="s">
        <v>35</v>
      </c>
      <c r="N25" s="182"/>
      <c r="O25" s="192"/>
      <c r="P25" s="177"/>
      <c r="Q25" s="171"/>
      <c r="R25" s="174"/>
      <c r="S25" s="182"/>
      <c r="T25" s="192"/>
      <c r="U25" s="177"/>
      <c r="V25" s="171"/>
      <c r="W25" s="174"/>
      <c r="X25" s="165"/>
      <c r="Y25" s="168"/>
      <c r="Z25" s="149"/>
      <c r="AA25" s="152"/>
      <c r="AB25" s="155"/>
      <c r="AC25" s="165"/>
      <c r="AD25" s="168"/>
      <c r="AE25" s="215"/>
      <c r="AF25" s="171"/>
      <c r="AG25" s="211"/>
      <c r="AH25" s="218"/>
    </row>
    <row r="26" spans="1:34" ht="24">
      <c r="A26" s="178" t="s">
        <v>142</v>
      </c>
      <c r="B26" s="181" t="s">
        <v>143</v>
      </c>
      <c r="C26" s="193"/>
      <c r="D26" s="195"/>
      <c r="E26" s="184" t="s">
        <v>144</v>
      </c>
      <c r="F26" s="187">
        <v>1</v>
      </c>
      <c r="G26" s="187">
        <v>1</v>
      </c>
      <c r="H26" s="187">
        <v>1</v>
      </c>
      <c r="I26" s="187">
        <v>1</v>
      </c>
      <c r="J26" s="187">
        <v>1</v>
      </c>
      <c r="K26" s="176"/>
      <c r="L26" s="176"/>
      <c r="M26" s="19" t="s">
        <v>29</v>
      </c>
      <c r="N26" s="182"/>
      <c r="O26" s="175" t="s">
        <v>145</v>
      </c>
      <c r="P26" s="175" t="s">
        <v>146</v>
      </c>
      <c r="Q26" s="169">
        <v>1</v>
      </c>
      <c r="R26" s="172" t="s">
        <v>147</v>
      </c>
      <c r="S26" s="182"/>
      <c r="T26" s="175" t="s">
        <v>145</v>
      </c>
      <c r="U26" s="175" t="s">
        <v>148</v>
      </c>
      <c r="V26" s="169">
        <v>1</v>
      </c>
      <c r="W26" s="172" t="s">
        <v>147</v>
      </c>
      <c r="X26" s="165"/>
      <c r="Y26" s="147" t="s">
        <v>145</v>
      </c>
      <c r="Z26" s="147" t="s">
        <v>148</v>
      </c>
      <c r="AA26" s="150">
        <v>1</v>
      </c>
      <c r="AB26" s="153" t="s">
        <v>147</v>
      </c>
      <c r="AC26" s="165"/>
      <c r="AD26" s="147" t="s">
        <v>145</v>
      </c>
      <c r="AE26" s="213" t="s">
        <v>148</v>
      </c>
      <c r="AF26" s="169">
        <v>1</v>
      </c>
      <c r="AG26" s="209" t="s">
        <v>147</v>
      </c>
      <c r="AH26" s="216">
        <f>(AF26+AA26+V26+Q26)/4</f>
        <v>1</v>
      </c>
    </row>
    <row r="27" spans="1:34" ht="36">
      <c r="A27" s="179"/>
      <c r="B27" s="182"/>
      <c r="C27" s="193"/>
      <c r="D27" s="195"/>
      <c r="E27" s="185"/>
      <c r="F27" s="188"/>
      <c r="G27" s="188"/>
      <c r="H27" s="188"/>
      <c r="I27" s="188"/>
      <c r="J27" s="188"/>
      <c r="K27" s="176"/>
      <c r="L27" s="176"/>
      <c r="M27" s="20" t="s">
        <v>34</v>
      </c>
      <c r="N27" s="182"/>
      <c r="O27" s="176"/>
      <c r="P27" s="176"/>
      <c r="Q27" s="170"/>
      <c r="R27" s="173"/>
      <c r="S27" s="182"/>
      <c r="T27" s="176"/>
      <c r="U27" s="176"/>
      <c r="V27" s="170"/>
      <c r="W27" s="173"/>
      <c r="X27" s="165"/>
      <c r="Y27" s="148"/>
      <c r="Z27" s="148"/>
      <c r="AA27" s="151"/>
      <c r="AB27" s="154"/>
      <c r="AC27" s="165"/>
      <c r="AD27" s="148"/>
      <c r="AE27" s="214"/>
      <c r="AF27" s="170"/>
      <c r="AG27" s="210"/>
      <c r="AH27" s="217"/>
    </row>
    <row r="28" spans="1:34" ht="36">
      <c r="A28" s="180"/>
      <c r="B28" s="183"/>
      <c r="C28" s="193"/>
      <c r="D28" s="195"/>
      <c r="E28" s="186"/>
      <c r="F28" s="189"/>
      <c r="G28" s="189"/>
      <c r="H28" s="189"/>
      <c r="I28" s="189"/>
      <c r="J28" s="189"/>
      <c r="K28" s="176"/>
      <c r="L28" s="176"/>
      <c r="M28" s="21" t="s">
        <v>35</v>
      </c>
      <c r="N28" s="182"/>
      <c r="O28" s="177"/>
      <c r="P28" s="177"/>
      <c r="Q28" s="171"/>
      <c r="R28" s="174"/>
      <c r="S28" s="182"/>
      <c r="T28" s="177"/>
      <c r="U28" s="177"/>
      <c r="V28" s="171"/>
      <c r="W28" s="174"/>
      <c r="X28" s="165"/>
      <c r="Y28" s="149"/>
      <c r="Z28" s="149"/>
      <c r="AA28" s="152"/>
      <c r="AB28" s="155"/>
      <c r="AC28" s="165"/>
      <c r="AD28" s="149"/>
      <c r="AE28" s="215"/>
      <c r="AF28" s="171"/>
      <c r="AG28" s="211"/>
      <c r="AH28" s="218"/>
    </row>
    <row r="29" spans="1:34" ht="24">
      <c r="A29" s="178" t="s">
        <v>149</v>
      </c>
      <c r="B29" s="181" t="s">
        <v>150</v>
      </c>
      <c r="C29" s="193"/>
      <c r="D29" s="195"/>
      <c r="E29" s="184" t="s">
        <v>151</v>
      </c>
      <c r="F29" s="187">
        <v>1</v>
      </c>
      <c r="G29" s="187">
        <v>1</v>
      </c>
      <c r="H29" s="187">
        <v>1</v>
      </c>
      <c r="I29" s="187">
        <v>1</v>
      </c>
      <c r="J29" s="187">
        <v>1</v>
      </c>
      <c r="K29" s="176"/>
      <c r="L29" s="176"/>
      <c r="M29" s="19" t="s">
        <v>29</v>
      </c>
      <c r="N29" s="182"/>
      <c r="O29" s="175" t="s">
        <v>152</v>
      </c>
      <c r="P29" s="175" t="s">
        <v>153</v>
      </c>
      <c r="Q29" s="169">
        <v>1</v>
      </c>
      <c r="R29" s="172" t="s">
        <v>154</v>
      </c>
      <c r="S29" s="182"/>
      <c r="T29" s="175" t="s">
        <v>152</v>
      </c>
      <c r="U29" s="175" t="s">
        <v>155</v>
      </c>
      <c r="V29" s="169">
        <v>1</v>
      </c>
      <c r="W29" s="172" t="s">
        <v>154</v>
      </c>
      <c r="X29" s="165"/>
      <c r="Y29" s="147" t="s">
        <v>152</v>
      </c>
      <c r="Z29" s="147" t="s">
        <v>709</v>
      </c>
      <c r="AA29" s="150">
        <v>1</v>
      </c>
      <c r="AB29" s="153" t="s">
        <v>154</v>
      </c>
      <c r="AC29" s="165"/>
      <c r="AD29" s="147" t="s">
        <v>152</v>
      </c>
      <c r="AE29" s="213" t="s">
        <v>822</v>
      </c>
      <c r="AF29" s="169">
        <v>1</v>
      </c>
      <c r="AG29" s="209" t="s">
        <v>154</v>
      </c>
      <c r="AH29" s="216">
        <f>(AF29+AA29+V29+Q29)/4</f>
        <v>1</v>
      </c>
    </row>
    <row r="30" spans="1:34" ht="36">
      <c r="A30" s="179"/>
      <c r="B30" s="182"/>
      <c r="C30" s="193"/>
      <c r="D30" s="195"/>
      <c r="E30" s="185"/>
      <c r="F30" s="188"/>
      <c r="G30" s="188"/>
      <c r="H30" s="188"/>
      <c r="I30" s="188"/>
      <c r="J30" s="188"/>
      <c r="K30" s="176"/>
      <c r="L30" s="176"/>
      <c r="M30" s="20" t="s">
        <v>34</v>
      </c>
      <c r="N30" s="182"/>
      <c r="O30" s="176"/>
      <c r="P30" s="176"/>
      <c r="Q30" s="170"/>
      <c r="R30" s="173"/>
      <c r="S30" s="182"/>
      <c r="T30" s="176"/>
      <c r="U30" s="176"/>
      <c r="V30" s="170"/>
      <c r="W30" s="173"/>
      <c r="X30" s="165"/>
      <c r="Y30" s="148"/>
      <c r="Z30" s="148"/>
      <c r="AA30" s="151"/>
      <c r="AB30" s="154"/>
      <c r="AC30" s="165"/>
      <c r="AD30" s="148"/>
      <c r="AE30" s="214"/>
      <c r="AF30" s="170"/>
      <c r="AG30" s="210"/>
      <c r="AH30" s="217"/>
    </row>
    <row r="31" spans="1:34" ht="36">
      <c r="A31" s="180"/>
      <c r="B31" s="183"/>
      <c r="C31" s="193"/>
      <c r="D31" s="195"/>
      <c r="E31" s="186"/>
      <c r="F31" s="189"/>
      <c r="G31" s="189"/>
      <c r="H31" s="189"/>
      <c r="I31" s="189"/>
      <c r="J31" s="189"/>
      <c r="K31" s="176"/>
      <c r="L31" s="176"/>
      <c r="M31" s="21" t="s">
        <v>35</v>
      </c>
      <c r="N31" s="182"/>
      <c r="O31" s="177"/>
      <c r="P31" s="177"/>
      <c r="Q31" s="171"/>
      <c r="R31" s="174"/>
      <c r="S31" s="182"/>
      <c r="T31" s="177"/>
      <c r="U31" s="177"/>
      <c r="V31" s="171"/>
      <c r="W31" s="174"/>
      <c r="X31" s="165"/>
      <c r="Y31" s="149"/>
      <c r="Z31" s="149"/>
      <c r="AA31" s="152"/>
      <c r="AB31" s="155"/>
      <c r="AC31" s="165"/>
      <c r="AD31" s="149"/>
      <c r="AE31" s="215"/>
      <c r="AF31" s="171"/>
      <c r="AG31" s="211"/>
      <c r="AH31" s="218"/>
    </row>
    <row r="32" spans="1:34" ht="24">
      <c r="A32" s="178" t="s">
        <v>156</v>
      </c>
      <c r="B32" s="181" t="s">
        <v>157</v>
      </c>
      <c r="C32" s="193"/>
      <c r="D32" s="195"/>
      <c r="E32" s="184" t="s">
        <v>158</v>
      </c>
      <c r="F32" s="187">
        <v>1</v>
      </c>
      <c r="G32" s="187">
        <v>1</v>
      </c>
      <c r="H32" s="187">
        <v>1</v>
      </c>
      <c r="I32" s="187">
        <v>1</v>
      </c>
      <c r="J32" s="187">
        <v>1</v>
      </c>
      <c r="K32" s="176"/>
      <c r="L32" s="176"/>
      <c r="M32" s="19" t="s">
        <v>29</v>
      </c>
      <c r="N32" s="182"/>
      <c r="O32" s="175" t="s">
        <v>152</v>
      </c>
      <c r="P32" s="175" t="s">
        <v>159</v>
      </c>
      <c r="Q32" s="169">
        <v>1</v>
      </c>
      <c r="R32" s="172" t="s">
        <v>160</v>
      </c>
      <c r="S32" s="182"/>
      <c r="T32" s="175" t="s">
        <v>152</v>
      </c>
      <c r="U32" s="175" t="s">
        <v>161</v>
      </c>
      <c r="V32" s="169">
        <v>1</v>
      </c>
      <c r="W32" s="172" t="s">
        <v>160</v>
      </c>
      <c r="X32" s="165"/>
      <c r="Y32" s="147" t="s">
        <v>152</v>
      </c>
      <c r="Z32" s="147" t="s">
        <v>710</v>
      </c>
      <c r="AA32" s="150">
        <v>1</v>
      </c>
      <c r="AB32" s="153" t="s">
        <v>160</v>
      </c>
      <c r="AC32" s="165"/>
      <c r="AD32" s="147" t="s">
        <v>152</v>
      </c>
      <c r="AE32" s="213" t="s">
        <v>823</v>
      </c>
      <c r="AF32" s="169">
        <v>1</v>
      </c>
      <c r="AG32" s="209" t="s">
        <v>160</v>
      </c>
      <c r="AH32" s="216">
        <f>(AF32+AA32+V32+Q32)/4</f>
        <v>1</v>
      </c>
    </row>
    <row r="33" spans="1:34" ht="36">
      <c r="A33" s="179"/>
      <c r="B33" s="182"/>
      <c r="C33" s="193"/>
      <c r="D33" s="195"/>
      <c r="E33" s="185"/>
      <c r="F33" s="188"/>
      <c r="G33" s="188"/>
      <c r="H33" s="188"/>
      <c r="I33" s="188"/>
      <c r="J33" s="188"/>
      <c r="K33" s="176"/>
      <c r="L33" s="176"/>
      <c r="M33" s="20" t="s">
        <v>34</v>
      </c>
      <c r="N33" s="182"/>
      <c r="O33" s="176"/>
      <c r="P33" s="176"/>
      <c r="Q33" s="170"/>
      <c r="R33" s="173"/>
      <c r="S33" s="182"/>
      <c r="T33" s="176"/>
      <c r="U33" s="176"/>
      <c r="V33" s="170"/>
      <c r="W33" s="173"/>
      <c r="X33" s="165"/>
      <c r="Y33" s="148"/>
      <c r="Z33" s="148"/>
      <c r="AA33" s="151"/>
      <c r="AB33" s="154"/>
      <c r="AC33" s="165"/>
      <c r="AD33" s="148"/>
      <c r="AE33" s="214"/>
      <c r="AF33" s="170"/>
      <c r="AG33" s="210"/>
      <c r="AH33" s="217"/>
    </row>
    <row r="34" spans="1:34" ht="36">
      <c r="A34" s="180"/>
      <c r="B34" s="183"/>
      <c r="C34" s="194"/>
      <c r="D34" s="195"/>
      <c r="E34" s="186"/>
      <c r="F34" s="189"/>
      <c r="G34" s="189"/>
      <c r="H34" s="189"/>
      <c r="I34" s="189"/>
      <c r="J34" s="189"/>
      <c r="K34" s="177"/>
      <c r="L34" s="177"/>
      <c r="M34" s="21" t="s">
        <v>35</v>
      </c>
      <c r="N34" s="183"/>
      <c r="O34" s="177"/>
      <c r="P34" s="177"/>
      <c r="Q34" s="171"/>
      <c r="R34" s="174"/>
      <c r="S34" s="183"/>
      <c r="T34" s="177"/>
      <c r="U34" s="177"/>
      <c r="V34" s="171"/>
      <c r="W34" s="174"/>
      <c r="X34" s="165"/>
      <c r="Y34" s="149"/>
      <c r="Z34" s="149"/>
      <c r="AA34" s="152"/>
      <c r="AB34" s="155"/>
      <c r="AC34" s="165"/>
      <c r="AD34" s="149"/>
      <c r="AE34" s="215"/>
      <c r="AF34" s="171"/>
      <c r="AG34" s="210"/>
      <c r="AH34" s="218"/>
    </row>
    <row r="35" spans="1:34" s="101" customFormat="1">
      <c r="Q35" s="102">
        <v>1</v>
      </c>
      <c r="V35" s="102">
        <v>1</v>
      </c>
      <c r="AA35" s="102">
        <v>1</v>
      </c>
      <c r="AF35" s="102">
        <v>1</v>
      </c>
      <c r="AG35" s="103"/>
      <c r="AH35" s="102">
        <v>1</v>
      </c>
    </row>
  </sheetData>
  <mergeCells count="248">
    <mergeCell ref="AH11:AH13"/>
    <mergeCell ref="AH14:AH16"/>
    <mergeCell ref="AH17:AH19"/>
    <mergeCell ref="AH20:AH22"/>
    <mergeCell ref="AH23:AH25"/>
    <mergeCell ref="AH26:AH28"/>
    <mergeCell ref="AH29:AH31"/>
    <mergeCell ref="AH32:AH34"/>
    <mergeCell ref="AH8:AH10"/>
    <mergeCell ref="AD32:AD34"/>
    <mergeCell ref="AE32:AE34"/>
    <mergeCell ref="AF32:AF34"/>
    <mergeCell ref="AG32:AG34"/>
    <mergeCell ref="AF23:AF25"/>
    <mergeCell ref="AG23:AG25"/>
    <mergeCell ref="AD26:AD28"/>
    <mergeCell ref="AE26:AE28"/>
    <mergeCell ref="AF26:AF28"/>
    <mergeCell ref="AG26:AG28"/>
    <mergeCell ref="AD29:AD31"/>
    <mergeCell ref="AE29:AE31"/>
    <mergeCell ref="AF29:AF31"/>
    <mergeCell ref="AG29:AG31"/>
    <mergeCell ref="AC8:AG8"/>
    <mergeCell ref="AC9:AD9"/>
    <mergeCell ref="AE9:AE10"/>
    <mergeCell ref="AF9:AF10"/>
    <mergeCell ref="AG9:AG10"/>
    <mergeCell ref="AC11:AC34"/>
    <mergeCell ref="AD11:AD13"/>
    <mergeCell ref="AE11:AE13"/>
    <mergeCell ref="AF11:AF13"/>
    <mergeCell ref="AG11:AG13"/>
    <mergeCell ref="AD14:AD16"/>
    <mergeCell ref="AE14:AE16"/>
    <mergeCell ref="AF14:AF16"/>
    <mergeCell ref="AG14:AG16"/>
    <mergeCell ref="AD17:AD19"/>
    <mergeCell ref="AE17:AE19"/>
    <mergeCell ref="AF17:AF19"/>
    <mergeCell ref="AG17:AG19"/>
    <mergeCell ref="AD20:AD22"/>
    <mergeCell ref="AE20:AE22"/>
    <mergeCell ref="AF20:AF22"/>
    <mergeCell ref="AG20:AG22"/>
    <mergeCell ref="AD23:AD25"/>
    <mergeCell ref="AE23:AE25"/>
    <mergeCell ref="C9:C10"/>
    <mergeCell ref="D9:D10"/>
    <mergeCell ref="E9:E10"/>
    <mergeCell ref="F9:F10"/>
    <mergeCell ref="A1:B4"/>
    <mergeCell ref="C1:W4"/>
    <mergeCell ref="A5:W5"/>
    <mergeCell ref="A6:W6"/>
    <mergeCell ref="A7:W7"/>
    <mergeCell ref="A8:M8"/>
    <mergeCell ref="N8:R8"/>
    <mergeCell ref="S8:W8"/>
    <mergeCell ref="U9:U10"/>
    <mergeCell ref="V9:V10"/>
    <mergeCell ref="W9:W10"/>
    <mergeCell ref="P9:P10"/>
    <mergeCell ref="Q9:Q10"/>
    <mergeCell ref="R9:R10"/>
    <mergeCell ref="S9:T9"/>
    <mergeCell ref="A11:A13"/>
    <mergeCell ref="B11:B13"/>
    <mergeCell ref="C11:C34"/>
    <mergeCell ref="D11:D34"/>
    <mergeCell ref="E11:E13"/>
    <mergeCell ref="F11:F13"/>
    <mergeCell ref="G11:G13"/>
    <mergeCell ref="M9:M10"/>
    <mergeCell ref="N9:O9"/>
    <mergeCell ref="G9:G10"/>
    <mergeCell ref="H9:H10"/>
    <mergeCell ref="I9:I10"/>
    <mergeCell ref="J9:J10"/>
    <mergeCell ref="K9:K10"/>
    <mergeCell ref="L9:L10"/>
    <mergeCell ref="A9:A10"/>
    <mergeCell ref="B9:B10"/>
    <mergeCell ref="J20:J22"/>
    <mergeCell ref="O17:O19"/>
    <mergeCell ref="A26:A28"/>
    <mergeCell ref="B26:B28"/>
    <mergeCell ref="E26:E28"/>
    <mergeCell ref="F26:F28"/>
    <mergeCell ref="G26:G28"/>
    <mergeCell ref="U11:U13"/>
    <mergeCell ref="V11:V13"/>
    <mergeCell ref="W11:W13"/>
    <mergeCell ref="A14:A16"/>
    <mergeCell ref="B14:B16"/>
    <mergeCell ref="E14:E16"/>
    <mergeCell ref="F14:F16"/>
    <mergeCell ref="G14:G16"/>
    <mergeCell ref="H14:H16"/>
    <mergeCell ref="I14:I16"/>
    <mergeCell ref="O11:O13"/>
    <mergeCell ref="P11:P13"/>
    <mergeCell ref="Q11:Q13"/>
    <mergeCell ref="R11:R13"/>
    <mergeCell ref="S11:S34"/>
    <mergeCell ref="T11:T13"/>
    <mergeCell ref="O14:O16"/>
    <mergeCell ref="P14:P16"/>
    <mergeCell ref="Q14:Q16"/>
    <mergeCell ref="R14:R16"/>
    <mergeCell ref="H11:H13"/>
    <mergeCell ref="I11:I13"/>
    <mergeCell ref="J11:J13"/>
    <mergeCell ref="K11:K34"/>
    <mergeCell ref="T14:T16"/>
    <mergeCell ref="U14:U16"/>
    <mergeCell ref="V14:V16"/>
    <mergeCell ref="W14:W16"/>
    <mergeCell ref="A17:A19"/>
    <mergeCell ref="B17:B19"/>
    <mergeCell ref="E17:E19"/>
    <mergeCell ref="F17:F19"/>
    <mergeCell ref="G17:G19"/>
    <mergeCell ref="H17:H19"/>
    <mergeCell ref="L11:L34"/>
    <mergeCell ref="N11:N34"/>
    <mergeCell ref="J14:J16"/>
    <mergeCell ref="I17:I19"/>
    <mergeCell ref="J17:J19"/>
    <mergeCell ref="V17:V19"/>
    <mergeCell ref="W17:W19"/>
    <mergeCell ref="A20:A22"/>
    <mergeCell ref="B20:B22"/>
    <mergeCell ref="E20:E22"/>
    <mergeCell ref="F20:F22"/>
    <mergeCell ref="G20:G22"/>
    <mergeCell ref="H20:H22"/>
    <mergeCell ref="I20:I22"/>
    <mergeCell ref="V20:V22"/>
    <mergeCell ref="W20:W22"/>
    <mergeCell ref="A23:A25"/>
    <mergeCell ref="B23:B25"/>
    <mergeCell ref="E23:E25"/>
    <mergeCell ref="F23:F25"/>
    <mergeCell ref="G23:G25"/>
    <mergeCell ref="H23:H25"/>
    <mergeCell ref="I23:I25"/>
    <mergeCell ref="J23:J25"/>
    <mergeCell ref="O20:O22"/>
    <mergeCell ref="P20:P22"/>
    <mergeCell ref="Q20:Q22"/>
    <mergeCell ref="R20:R22"/>
    <mergeCell ref="T20:T22"/>
    <mergeCell ref="U20:U22"/>
    <mergeCell ref="V23:V25"/>
    <mergeCell ref="W23:W25"/>
    <mergeCell ref="O23:O25"/>
    <mergeCell ref="P23:P25"/>
    <mergeCell ref="Q23:Q25"/>
    <mergeCell ref="R23:R25"/>
    <mergeCell ref="T23:T25"/>
    <mergeCell ref="U23:U25"/>
    <mergeCell ref="P17:P19"/>
    <mergeCell ref="Q17:Q19"/>
    <mergeCell ref="R17:R19"/>
    <mergeCell ref="T17:T19"/>
    <mergeCell ref="U17:U19"/>
    <mergeCell ref="V26:V28"/>
    <mergeCell ref="W26:W28"/>
    <mergeCell ref="A29:A31"/>
    <mergeCell ref="B29:B31"/>
    <mergeCell ref="E29:E31"/>
    <mergeCell ref="F29:F31"/>
    <mergeCell ref="G29:G31"/>
    <mergeCell ref="H29:H31"/>
    <mergeCell ref="I29:I31"/>
    <mergeCell ref="J29:J31"/>
    <mergeCell ref="O26:O28"/>
    <mergeCell ref="P26:P28"/>
    <mergeCell ref="Q26:Q28"/>
    <mergeCell ref="R26:R28"/>
    <mergeCell ref="T26:T28"/>
    <mergeCell ref="U26:U28"/>
    <mergeCell ref="H26:H28"/>
    <mergeCell ref="I26:I28"/>
    <mergeCell ref="J26:J28"/>
    <mergeCell ref="A32:A34"/>
    <mergeCell ref="B32:B34"/>
    <mergeCell ref="E32:E34"/>
    <mergeCell ref="F32:F34"/>
    <mergeCell ref="G32:G34"/>
    <mergeCell ref="H32:H34"/>
    <mergeCell ref="I32:I34"/>
    <mergeCell ref="J32:J34"/>
    <mergeCell ref="O29:O31"/>
    <mergeCell ref="V32:V34"/>
    <mergeCell ref="W32:W34"/>
    <mergeCell ref="O32:O34"/>
    <mergeCell ref="P32:P34"/>
    <mergeCell ref="Q32:Q34"/>
    <mergeCell ref="R32:R34"/>
    <mergeCell ref="T32:T34"/>
    <mergeCell ref="U32:U34"/>
    <mergeCell ref="V29:V31"/>
    <mergeCell ref="W29:W31"/>
    <mergeCell ref="P29:P31"/>
    <mergeCell ref="Q29:Q31"/>
    <mergeCell ref="R29:R31"/>
    <mergeCell ref="T29:T31"/>
    <mergeCell ref="U29:U31"/>
    <mergeCell ref="X8:AB8"/>
    <mergeCell ref="X9:Y9"/>
    <mergeCell ref="Z9:Z10"/>
    <mergeCell ref="AA9:AA10"/>
    <mergeCell ref="AB9:AB10"/>
    <mergeCell ref="X11:X34"/>
    <mergeCell ref="Y11:Y13"/>
    <mergeCell ref="Z11:Z13"/>
    <mergeCell ref="AA11:AA13"/>
    <mergeCell ref="AB11:AB13"/>
    <mergeCell ref="Y14:Y16"/>
    <mergeCell ref="Z14:Z16"/>
    <mergeCell ref="AA14:AA16"/>
    <mergeCell ref="AB14:AB16"/>
    <mergeCell ref="Y17:Y19"/>
    <mergeCell ref="Z17:Z19"/>
    <mergeCell ref="AA17:AA19"/>
    <mergeCell ref="AB17:AB19"/>
    <mergeCell ref="Y20:Y22"/>
    <mergeCell ref="Z20:Z22"/>
    <mergeCell ref="AA20:AA22"/>
    <mergeCell ref="AB20:AB22"/>
    <mergeCell ref="Y23:Y25"/>
    <mergeCell ref="Z23:Z25"/>
    <mergeCell ref="Y32:Y34"/>
    <mergeCell ref="Z32:Z34"/>
    <mergeCell ref="AA32:AA34"/>
    <mergeCell ref="AB32:AB34"/>
    <mergeCell ref="AA23:AA25"/>
    <mergeCell ref="AB23:AB25"/>
    <mergeCell ref="Y26:Y28"/>
    <mergeCell ref="Z26:Z28"/>
    <mergeCell ref="AA26:AA28"/>
    <mergeCell ref="AB26:AB28"/>
    <mergeCell ref="Y29:Y31"/>
    <mergeCell ref="Z29:Z31"/>
    <mergeCell ref="AA29:AA31"/>
    <mergeCell ref="AB29:AB3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1"/>
  <sheetViews>
    <sheetView topLeftCell="S1" zoomScale="60" zoomScaleNormal="60" workbookViewId="0">
      <selection activeCell="E11" sqref="E11"/>
    </sheetView>
  </sheetViews>
  <sheetFormatPr baseColWidth="10" defaultRowHeight="15"/>
  <cols>
    <col min="1" max="1" width="21.7109375" customWidth="1"/>
    <col min="2" max="2" width="27.42578125" customWidth="1"/>
    <col min="3" max="3" width="23.28515625" customWidth="1"/>
    <col min="4" max="4" width="19" customWidth="1"/>
    <col min="5" max="5" width="23.7109375" customWidth="1"/>
    <col min="6" max="6" width="13.7109375" customWidth="1"/>
    <col min="7" max="7" width="14.42578125" customWidth="1"/>
    <col min="8" max="8" width="14.140625" customWidth="1"/>
    <col min="9" max="9" width="15.140625" customWidth="1"/>
    <col min="10" max="10" width="19.28515625" customWidth="1"/>
    <col min="11" max="11" width="14.42578125" customWidth="1"/>
    <col min="12" max="12" width="12.42578125" customWidth="1"/>
    <col min="13" max="13" width="13.28515625" customWidth="1"/>
    <col min="14" max="14" width="20.85546875" customWidth="1"/>
    <col min="15" max="15" width="16.28515625" customWidth="1"/>
    <col min="16" max="16" width="29.42578125" customWidth="1"/>
    <col min="17" max="17" width="15" customWidth="1"/>
    <col min="18" max="18" width="21.5703125" customWidth="1"/>
    <col min="19" max="19" width="20.85546875" customWidth="1"/>
    <col min="20" max="20" width="14.7109375" customWidth="1"/>
    <col min="21" max="21" width="28.7109375" customWidth="1"/>
    <col min="22" max="22" width="15.140625" customWidth="1"/>
    <col min="23" max="23" width="18.140625" customWidth="1"/>
    <col min="24" max="24" width="20.85546875" customWidth="1"/>
    <col min="25" max="25" width="14.7109375" customWidth="1"/>
    <col min="26" max="26" width="28.7109375" customWidth="1"/>
    <col min="27" max="27" width="16.5703125" customWidth="1"/>
    <col min="28" max="28" width="18.140625" customWidth="1"/>
    <col min="29" max="29" width="20.85546875" customWidth="1"/>
    <col min="30" max="30" width="14.7109375" customWidth="1"/>
    <col min="31" max="31" width="38.28515625" customWidth="1"/>
    <col min="32" max="32" width="16.5703125" customWidth="1"/>
    <col min="33" max="33" width="18.140625" customWidth="1"/>
    <col min="34" max="34" width="25" style="84" bestFit="1" customWidth="1"/>
    <col min="247" max="247" width="24.28515625" customWidth="1"/>
    <col min="248" max="249" width="24.7109375" customWidth="1"/>
    <col min="250" max="250" width="17.7109375" customWidth="1"/>
    <col min="252" max="252" width="12.42578125" customWidth="1"/>
    <col min="253" max="253" width="12" customWidth="1"/>
    <col min="254" max="254" width="20.85546875" customWidth="1"/>
    <col min="255" max="255" width="17.7109375" customWidth="1"/>
    <col min="256" max="256" width="20" customWidth="1"/>
    <col min="257" max="257" width="33.28515625" customWidth="1"/>
    <col min="258" max="258" width="12.42578125" customWidth="1"/>
    <col min="259" max="259" width="21.5703125" customWidth="1"/>
    <col min="260" max="261" width="19" customWidth="1"/>
    <col min="262" max="262" width="16.42578125" customWidth="1"/>
    <col min="263" max="263" width="25" customWidth="1"/>
    <col min="265" max="265" width="22.5703125" customWidth="1"/>
    <col min="266" max="266" width="20.42578125" customWidth="1"/>
    <col min="267" max="267" width="16.7109375" customWidth="1"/>
    <col min="268" max="268" width="19.5703125" customWidth="1"/>
    <col min="269" max="269" width="24.5703125" customWidth="1"/>
    <col min="270" max="270" width="14.140625" customWidth="1"/>
    <col min="271" max="271" width="24.5703125" customWidth="1"/>
    <col min="272" max="272" width="19.42578125" customWidth="1"/>
    <col min="274" max="274" width="14.28515625" customWidth="1"/>
    <col min="275" max="275" width="19.42578125" customWidth="1"/>
    <col min="276" max="276" width="13.28515625" customWidth="1"/>
    <col min="277" max="277" width="19.28515625" customWidth="1"/>
    <col min="503" max="503" width="24.28515625" customWidth="1"/>
    <col min="504" max="505" width="24.7109375" customWidth="1"/>
    <col min="506" max="506" width="17.7109375" customWidth="1"/>
    <col min="508" max="508" width="12.42578125" customWidth="1"/>
    <col min="509" max="509" width="12" customWidth="1"/>
    <col min="510" max="510" width="20.85546875" customWidth="1"/>
    <col min="511" max="511" width="17.7109375" customWidth="1"/>
    <col min="512" max="512" width="20" customWidth="1"/>
    <col min="513" max="513" width="33.28515625" customWidth="1"/>
    <col min="514" max="514" width="12.42578125" customWidth="1"/>
    <col min="515" max="515" width="21.5703125" customWidth="1"/>
    <col min="516" max="517" width="19" customWidth="1"/>
    <col min="518" max="518" width="16.42578125" customWidth="1"/>
    <col min="519" max="519" width="25" customWidth="1"/>
    <col min="521" max="521" width="22.5703125" customWidth="1"/>
    <col min="522" max="522" width="20.42578125" customWidth="1"/>
    <col min="523" max="523" width="16.7109375" customWidth="1"/>
    <col min="524" max="524" width="19.5703125" customWidth="1"/>
    <col min="525" max="525" width="24.5703125" customWidth="1"/>
    <col min="526" max="526" width="14.140625" customWidth="1"/>
    <col min="527" max="527" width="24.5703125" customWidth="1"/>
    <col min="528" max="528" width="19.42578125" customWidth="1"/>
    <col min="530" max="530" width="14.28515625" customWidth="1"/>
    <col min="531" max="531" width="19.42578125" customWidth="1"/>
    <col min="532" max="532" width="13.28515625" customWidth="1"/>
    <col min="533" max="533" width="19.28515625" customWidth="1"/>
    <col min="759" max="759" width="24.28515625" customWidth="1"/>
    <col min="760" max="761" width="24.7109375" customWidth="1"/>
    <col min="762" max="762" width="17.7109375" customWidth="1"/>
    <col min="764" max="764" width="12.42578125" customWidth="1"/>
    <col min="765" max="765" width="12" customWidth="1"/>
    <col min="766" max="766" width="20.85546875" customWidth="1"/>
    <col min="767" max="767" width="17.7109375" customWidth="1"/>
    <col min="768" max="768" width="20" customWidth="1"/>
    <col min="769" max="769" width="33.28515625" customWidth="1"/>
    <col min="770" max="770" width="12.42578125" customWidth="1"/>
    <col min="771" max="771" width="21.5703125" customWidth="1"/>
    <col min="772" max="773" width="19" customWidth="1"/>
    <col min="774" max="774" width="16.42578125" customWidth="1"/>
    <col min="775" max="775" width="25" customWidth="1"/>
    <col min="777" max="777" width="22.5703125" customWidth="1"/>
    <col min="778" max="778" width="20.42578125" customWidth="1"/>
    <col min="779" max="779" width="16.7109375" customWidth="1"/>
    <col min="780" max="780" width="19.5703125" customWidth="1"/>
    <col min="781" max="781" width="24.5703125" customWidth="1"/>
    <col min="782" max="782" width="14.140625" customWidth="1"/>
    <col min="783" max="783" width="24.5703125" customWidth="1"/>
    <col min="784" max="784" width="19.42578125" customWidth="1"/>
    <col min="786" max="786" width="14.28515625" customWidth="1"/>
    <col min="787" max="787" width="19.42578125" customWidth="1"/>
    <col min="788" max="788" width="13.28515625" customWidth="1"/>
    <col min="789" max="789" width="19.28515625" customWidth="1"/>
    <col min="1015" max="1015" width="24.28515625" customWidth="1"/>
    <col min="1016" max="1017" width="24.7109375" customWidth="1"/>
    <col min="1018" max="1018" width="17.7109375" customWidth="1"/>
    <col min="1020" max="1020" width="12.42578125" customWidth="1"/>
    <col min="1021" max="1021" width="12" customWidth="1"/>
    <col min="1022" max="1022" width="20.85546875" customWidth="1"/>
    <col min="1023" max="1023" width="17.7109375" customWidth="1"/>
    <col min="1024" max="1024" width="20" customWidth="1"/>
    <col min="1025" max="1025" width="33.28515625" customWidth="1"/>
    <col min="1026" max="1026" width="12.42578125" customWidth="1"/>
    <col min="1027" max="1027" width="21.5703125" customWidth="1"/>
    <col min="1028" max="1029" width="19" customWidth="1"/>
    <col min="1030" max="1030" width="16.42578125" customWidth="1"/>
    <col min="1031" max="1031" width="25" customWidth="1"/>
    <col min="1033" max="1033" width="22.5703125" customWidth="1"/>
    <col min="1034" max="1034" width="20.42578125" customWidth="1"/>
    <col min="1035" max="1035" width="16.7109375" customWidth="1"/>
    <col min="1036" max="1036" width="19.5703125" customWidth="1"/>
    <col min="1037" max="1037" width="24.5703125" customWidth="1"/>
    <col min="1038" max="1038" width="14.140625" customWidth="1"/>
    <col min="1039" max="1039" width="24.5703125" customWidth="1"/>
    <col min="1040" max="1040" width="19.42578125" customWidth="1"/>
    <col min="1042" max="1042" width="14.28515625" customWidth="1"/>
    <col min="1043" max="1043" width="19.42578125" customWidth="1"/>
    <col min="1044" max="1044" width="13.28515625" customWidth="1"/>
    <col min="1045" max="1045" width="19.28515625" customWidth="1"/>
    <col min="1271" max="1271" width="24.28515625" customWidth="1"/>
    <col min="1272" max="1273" width="24.7109375" customWidth="1"/>
    <col min="1274" max="1274" width="17.7109375" customWidth="1"/>
    <col min="1276" max="1276" width="12.42578125" customWidth="1"/>
    <col min="1277" max="1277" width="12" customWidth="1"/>
    <col min="1278" max="1278" width="20.85546875" customWidth="1"/>
    <col min="1279" max="1279" width="17.7109375" customWidth="1"/>
    <col min="1280" max="1280" width="20" customWidth="1"/>
    <col min="1281" max="1281" width="33.28515625" customWidth="1"/>
    <col min="1282" max="1282" width="12.42578125" customWidth="1"/>
    <col min="1283" max="1283" width="21.5703125" customWidth="1"/>
    <col min="1284" max="1285" width="19" customWidth="1"/>
    <col min="1286" max="1286" width="16.42578125" customWidth="1"/>
    <col min="1287" max="1287" width="25" customWidth="1"/>
    <col min="1289" max="1289" width="22.5703125" customWidth="1"/>
    <col min="1290" max="1290" width="20.42578125" customWidth="1"/>
    <col min="1291" max="1291" width="16.7109375" customWidth="1"/>
    <col min="1292" max="1292" width="19.5703125" customWidth="1"/>
    <col min="1293" max="1293" width="24.5703125" customWidth="1"/>
    <col min="1294" max="1294" width="14.140625" customWidth="1"/>
    <col min="1295" max="1295" width="24.5703125" customWidth="1"/>
    <col min="1296" max="1296" width="19.42578125" customWidth="1"/>
    <col min="1298" max="1298" width="14.28515625" customWidth="1"/>
    <col min="1299" max="1299" width="19.42578125" customWidth="1"/>
    <col min="1300" max="1300" width="13.28515625" customWidth="1"/>
    <col min="1301" max="1301" width="19.28515625" customWidth="1"/>
    <col min="1527" max="1527" width="24.28515625" customWidth="1"/>
    <col min="1528" max="1529" width="24.7109375" customWidth="1"/>
    <col min="1530" max="1530" width="17.7109375" customWidth="1"/>
    <col min="1532" max="1532" width="12.42578125" customWidth="1"/>
    <col min="1533" max="1533" width="12" customWidth="1"/>
    <col min="1534" max="1534" width="20.85546875" customWidth="1"/>
    <col min="1535" max="1535" width="17.7109375" customWidth="1"/>
    <col min="1536" max="1536" width="20" customWidth="1"/>
    <col min="1537" max="1537" width="33.28515625" customWidth="1"/>
    <col min="1538" max="1538" width="12.42578125" customWidth="1"/>
    <col min="1539" max="1539" width="21.5703125" customWidth="1"/>
    <col min="1540" max="1541" width="19" customWidth="1"/>
    <col min="1542" max="1542" width="16.42578125" customWidth="1"/>
    <col min="1543" max="1543" width="25" customWidth="1"/>
    <col min="1545" max="1545" width="22.5703125" customWidth="1"/>
    <col min="1546" max="1546" width="20.42578125" customWidth="1"/>
    <col min="1547" max="1547" width="16.7109375" customWidth="1"/>
    <col min="1548" max="1548" width="19.5703125" customWidth="1"/>
    <col min="1549" max="1549" width="24.5703125" customWidth="1"/>
    <col min="1550" max="1550" width="14.140625" customWidth="1"/>
    <col min="1551" max="1551" width="24.5703125" customWidth="1"/>
    <col min="1552" max="1552" width="19.42578125" customWidth="1"/>
    <col min="1554" max="1554" width="14.28515625" customWidth="1"/>
    <col min="1555" max="1555" width="19.42578125" customWidth="1"/>
    <col min="1556" max="1556" width="13.28515625" customWidth="1"/>
    <col min="1557" max="1557" width="19.28515625" customWidth="1"/>
    <col min="1783" max="1783" width="24.28515625" customWidth="1"/>
    <col min="1784" max="1785" width="24.7109375" customWidth="1"/>
    <col min="1786" max="1786" width="17.7109375" customWidth="1"/>
    <col min="1788" max="1788" width="12.42578125" customWidth="1"/>
    <col min="1789" max="1789" width="12" customWidth="1"/>
    <col min="1790" max="1790" width="20.85546875" customWidth="1"/>
    <col min="1791" max="1791" width="17.7109375" customWidth="1"/>
    <col min="1792" max="1792" width="20" customWidth="1"/>
    <col min="1793" max="1793" width="33.28515625" customWidth="1"/>
    <col min="1794" max="1794" width="12.42578125" customWidth="1"/>
    <col min="1795" max="1795" width="21.5703125" customWidth="1"/>
    <col min="1796" max="1797" width="19" customWidth="1"/>
    <col min="1798" max="1798" width="16.42578125" customWidth="1"/>
    <col min="1799" max="1799" width="25" customWidth="1"/>
    <col min="1801" max="1801" width="22.5703125" customWidth="1"/>
    <col min="1802" max="1802" width="20.42578125" customWidth="1"/>
    <col min="1803" max="1803" width="16.7109375" customWidth="1"/>
    <col min="1804" max="1804" width="19.5703125" customWidth="1"/>
    <col min="1805" max="1805" width="24.5703125" customWidth="1"/>
    <col min="1806" max="1806" width="14.140625" customWidth="1"/>
    <col min="1807" max="1807" width="24.5703125" customWidth="1"/>
    <col min="1808" max="1808" width="19.42578125" customWidth="1"/>
    <col min="1810" max="1810" width="14.28515625" customWidth="1"/>
    <col min="1811" max="1811" width="19.42578125" customWidth="1"/>
    <col min="1812" max="1812" width="13.28515625" customWidth="1"/>
    <col min="1813" max="1813" width="19.28515625" customWidth="1"/>
    <col min="2039" max="2039" width="24.28515625" customWidth="1"/>
    <col min="2040" max="2041" width="24.7109375" customWidth="1"/>
    <col min="2042" max="2042" width="17.7109375" customWidth="1"/>
    <col min="2044" max="2044" width="12.42578125" customWidth="1"/>
    <col min="2045" max="2045" width="12" customWidth="1"/>
    <col min="2046" max="2046" width="20.85546875" customWidth="1"/>
    <col min="2047" max="2047" width="17.7109375" customWidth="1"/>
    <col min="2048" max="2048" width="20" customWidth="1"/>
    <col min="2049" max="2049" width="33.28515625" customWidth="1"/>
    <col min="2050" max="2050" width="12.42578125" customWidth="1"/>
    <col min="2051" max="2051" width="21.5703125" customWidth="1"/>
    <col min="2052" max="2053" width="19" customWidth="1"/>
    <col min="2054" max="2054" width="16.42578125" customWidth="1"/>
    <col min="2055" max="2055" width="25" customWidth="1"/>
    <col min="2057" max="2057" width="22.5703125" customWidth="1"/>
    <col min="2058" max="2058" width="20.42578125" customWidth="1"/>
    <col min="2059" max="2059" width="16.7109375" customWidth="1"/>
    <col min="2060" max="2060" width="19.5703125" customWidth="1"/>
    <col min="2061" max="2061" width="24.5703125" customWidth="1"/>
    <col min="2062" max="2062" width="14.140625" customWidth="1"/>
    <col min="2063" max="2063" width="24.5703125" customWidth="1"/>
    <col min="2064" max="2064" width="19.42578125" customWidth="1"/>
    <col min="2066" max="2066" width="14.28515625" customWidth="1"/>
    <col min="2067" max="2067" width="19.42578125" customWidth="1"/>
    <col min="2068" max="2068" width="13.28515625" customWidth="1"/>
    <col min="2069" max="2069" width="19.28515625" customWidth="1"/>
    <col min="2295" max="2295" width="24.28515625" customWidth="1"/>
    <col min="2296" max="2297" width="24.7109375" customWidth="1"/>
    <col min="2298" max="2298" width="17.7109375" customWidth="1"/>
    <col min="2300" max="2300" width="12.42578125" customWidth="1"/>
    <col min="2301" max="2301" width="12" customWidth="1"/>
    <col min="2302" max="2302" width="20.85546875" customWidth="1"/>
    <col min="2303" max="2303" width="17.7109375" customWidth="1"/>
    <col min="2304" max="2304" width="20" customWidth="1"/>
    <col min="2305" max="2305" width="33.28515625" customWidth="1"/>
    <col min="2306" max="2306" width="12.42578125" customWidth="1"/>
    <col min="2307" max="2307" width="21.5703125" customWidth="1"/>
    <col min="2308" max="2309" width="19" customWidth="1"/>
    <col min="2310" max="2310" width="16.42578125" customWidth="1"/>
    <col min="2311" max="2311" width="25" customWidth="1"/>
    <col min="2313" max="2313" width="22.5703125" customWidth="1"/>
    <col min="2314" max="2314" width="20.42578125" customWidth="1"/>
    <col min="2315" max="2315" width="16.7109375" customWidth="1"/>
    <col min="2316" max="2316" width="19.5703125" customWidth="1"/>
    <col min="2317" max="2317" width="24.5703125" customWidth="1"/>
    <col min="2318" max="2318" width="14.140625" customWidth="1"/>
    <col min="2319" max="2319" width="24.5703125" customWidth="1"/>
    <col min="2320" max="2320" width="19.42578125" customWidth="1"/>
    <col min="2322" max="2322" width="14.28515625" customWidth="1"/>
    <col min="2323" max="2323" width="19.42578125" customWidth="1"/>
    <col min="2324" max="2324" width="13.28515625" customWidth="1"/>
    <col min="2325" max="2325" width="19.28515625" customWidth="1"/>
    <col min="2551" max="2551" width="24.28515625" customWidth="1"/>
    <col min="2552" max="2553" width="24.7109375" customWidth="1"/>
    <col min="2554" max="2554" width="17.7109375" customWidth="1"/>
    <col min="2556" max="2556" width="12.42578125" customWidth="1"/>
    <col min="2557" max="2557" width="12" customWidth="1"/>
    <col min="2558" max="2558" width="20.85546875" customWidth="1"/>
    <col min="2559" max="2559" width="17.7109375" customWidth="1"/>
    <col min="2560" max="2560" width="20" customWidth="1"/>
    <col min="2561" max="2561" width="33.28515625" customWidth="1"/>
    <col min="2562" max="2562" width="12.42578125" customWidth="1"/>
    <col min="2563" max="2563" width="21.5703125" customWidth="1"/>
    <col min="2564" max="2565" width="19" customWidth="1"/>
    <col min="2566" max="2566" width="16.42578125" customWidth="1"/>
    <col min="2567" max="2567" width="25" customWidth="1"/>
    <col min="2569" max="2569" width="22.5703125" customWidth="1"/>
    <col min="2570" max="2570" width="20.42578125" customWidth="1"/>
    <col min="2571" max="2571" width="16.7109375" customWidth="1"/>
    <col min="2572" max="2572" width="19.5703125" customWidth="1"/>
    <col min="2573" max="2573" width="24.5703125" customWidth="1"/>
    <col min="2574" max="2574" width="14.140625" customWidth="1"/>
    <col min="2575" max="2575" width="24.5703125" customWidth="1"/>
    <col min="2576" max="2576" width="19.42578125" customWidth="1"/>
    <col min="2578" max="2578" width="14.28515625" customWidth="1"/>
    <col min="2579" max="2579" width="19.42578125" customWidth="1"/>
    <col min="2580" max="2580" width="13.28515625" customWidth="1"/>
    <col min="2581" max="2581" width="19.28515625" customWidth="1"/>
    <col min="2807" max="2807" width="24.28515625" customWidth="1"/>
    <col min="2808" max="2809" width="24.7109375" customWidth="1"/>
    <col min="2810" max="2810" width="17.7109375" customWidth="1"/>
    <col min="2812" max="2812" width="12.42578125" customWidth="1"/>
    <col min="2813" max="2813" width="12" customWidth="1"/>
    <col min="2814" max="2814" width="20.85546875" customWidth="1"/>
    <col min="2815" max="2815" width="17.7109375" customWidth="1"/>
    <col min="2816" max="2816" width="20" customWidth="1"/>
    <col min="2817" max="2817" width="33.28515625" customWidth="1"/>
    <col min="2818" max="2818" width="12.42578125" customWidth="1"/>
    <col min="2819" max="2819" width="21.5703125" customWidth="1"/>
    <col min="2820" max="2821" width="19" customWidth="1"/>
    <col min="2822" max="2822" width="16.42578125" customWidth="1"/>
    <col min="2823" max="2823" width="25" customWidth="1"/>
    <col min="2825" max="2825" width="22.5703125" customWidth="1"/>
    <col min="2826" max="2826" width="20.42578125" customWidth="1"/>
    <col min="2827" max="2827" width="16.7109375" customWidth="1"/>
    <col min="2828" max="2828" width="19.5703125" customWidth="1"/>
    <col min="2829" max="2829" width="24.5703125" customWidth="1"/>
    <col min="2830" max="2830" width="14.140625" customWidth="1"/>
    <col min="2831" max="2831" width="24.5703125" customWidth="1"/>
    <col min="2832" max="2832" width="19.42578125" customWidth="1"/>
    <col min="2834" max="2834" width="14.28515625" customWidth="1"/>
    <col min="2835" max="2835" width="19.42578125" customWidth="1"/>
    <col min="2836" max="2836" width="13.28515625" customWidth="1"/>
    <col min="2837" max="2837" width="19.28515625" customWidth="1"/>
    <col min="3063" max="3063" width="24.28515625" customWidth="1"/>
    <col min="3064" max="3065" width="24.7109375" customWidth="1"/>
    <col min="3066" max="3066" width="17.7109375" customWidth="1"/>
    <col min="3068" max="3068" width="12.42578125" customWidth="1"/>
    <col min="3069" max="3069" width="12" customWidth="1"/>
    <col min="3070" max="3070" width="20.85546875" customWidth="1"/>
    <col min="3071" max="3071" width="17.7109375" customWidth="1"/>
    <col min="3072" max="3072" width="20" customWidth="1"/>
    <col min="3073" max="3073" width="33.28515625" customWidth="1"/>
    <col min="3074" max="3074" width="12.42578125" customWidth="1"/>
    <col min="3075" max="3075" width="21.5703125" customWidth="1"/>
    <col min="3076" max="3077" width="19" customWidth="1"/>
    <col min="3078" max="3078" width="16.42578125" customWidth="1"/>
    <col min="3079" max="3079" width="25" customWidth="1"/>
    <col min="3081" max="3081" width="22.5703125" customWidth="1"/>
    <col min="3082" max="3082" width="20.42578125" customWidth="1"/>
    <col min="3083" max="3083" width="16.7109375" customWidth="1"/>
    <col min="3084" max="3084" width="19.5703125" customWidth="1"/>
    <col min="3085" max="3085" width="24.5703125" customWidth="1"/>
    <col min="3086" max="3086" width="14.140625" customWidth="1"/>
    <col min="3087" max="3087" width="24.5703125" customWidth="1"/>
    <col min="3088" max="3088" width="19.42578125" customWidth="1"/>
    <col min="3090" max="3090" width="14.28515625" customWidth="1"/>
    <col min="3091" max="3091" width="19.42578125" customWidth="1"/>
    <col min="3092" max="3092" width="13.28515625" customWidth="1"/>
    <col min="3093" max="3093" width="19.28515625" customWidth="1"/>
    <col min="3319" max="3319" width="24.28515625" customWidth="1"/>
    <col min="3320" max="3321" width="24.7109375" customWidth="1"/>
    <col min="3322" max="3322" width="17.7109375" customWidth="1"/>
    <col min="3324" max="3324" width="12.42578125" customWidth="1"/>
    <col min="3325" max="3325" width="12" customWidth="1"/>
    <col min="3326" max="3326" width="20.85546875" customWidth="1"/>
    <col min="3327" max="3327" width="17.7109375" customWidth="1"/>
    <col min="3328" max="3328" width="20" customWidth="1"/>
    <col min="3329" max="3329" width="33.28515625" customWidth="1"/>
    <col min="3330" max="3330" width="12.42578125" customWidth="1"/>
    <col min="3331" max="3331" width="21.5703125" customWidth="1"/>
    <col min="3332" max="3333" width="19" customWidth="1"/>
    <col min="3334" max="3334" width="16.42578125" customWidth="1"/>
    <col min="3335" max="3335" width="25" customWidth="1"/>
    <col min="3337" max="3337" width="22.5703125" customWidth="1"/>
    <col min="3338" max="3338" width="20.42578125" customWidth="1"/>
    <col min="3339" max="3339" width="16.7109375" customWidth="1"/>
    <col min="3340" max="3340" width="19.5703125" customWidth="1"/>
    <col min="3341" max="3341" width="24.5703125" customWidth="1"/>
    <col min="3342" max="3342" width="14.140625" customWidth="1"/>
    <col min="3343" max="3343" width="24.5703125" customWidth="1"/>
    <col min="3344" max="3344" width="19.42578125" customWidth="1"/>
    <col min="3346" max="3346" width="14.28515625" customWidth="1"/>
    <col min="3347" max="3347" width="19.42578125" customWidth="1"/>
    <col min="3348" max="3348" width="13.28515625" customWidth="1"/>
    <col min="3349" max="3349" width="19.28515625" customWidth="1"/>
    <col min="3575" max="3575" width="24.28515625" customWidth="1"/>
    <col min="3576" max="3577" width="24.7109375" customWidth="1"/>
    <col min="3578" max="3578" width="17.7109375" customWidth="1"/>
    <col min="3580" max="3580" width="12.42578125" customWidth="1"/>
    <col min="3581" max="3581" width="12" customWidth="1"/>
    <col min="3582" max="3582" width="20.85546875" customWidth="1"/>
    <col min="3583" max="3583" width="17.7109375" customWidth="1"/>
    <col min="3584" max="3584" width="20" customWidth="1"/>
    <col min="3585" max="3585" width="33.28515625" customWidth="1"/>
    <col min="3586" max="3586" width="12.42578125" customWidth="1"/>
    <col min="3587" max="3587" width="21.5703125" customWidth="1"/>
    <col min="3588" max="3589" width="19" customWidth="1"/>
    <col min="3590" max="3590" width="16.42578125" customWidth="1"/>
    <col min="3591" max="3591" width="25" customWidth="1"/>
    <col min="3593" max="3593" width="22.5703125" customWidth="1"/>
    <col min="3594" max="3594" width="20.42578125" customWidth="1"/>
    <col min="3595" max="3595" width="16.7109375" customWidth="1"/>
    <col min="3596" max="3596" width="19.5703125" customWidth="1"/>
    <col min="3597" max="3597" width="24.5703125" customWidth="1"/>
    <col min="3598" max="3598" width="14.140625" customWidth="1"/>
    <col min="3599" max="3599" width="24.5703125" customWidth="1"/>
    <col min="3600" max="3600" width="19.42578125" customWidth="1"/>
    <col min="3602" max="3602" width="14.28515625" customWidth="1"/>
    <col min="3603" max="3603" width="19.42578125" customWidth="1"/>
    <col min="3604" max="3604" width="13.28515625" customWidth="1"/>
    <col min="3605" max="3605" width="19.28515625" customWidth="1"/>
    <col min="3831" max="3831" width="24.28515625" customWidth="1"/>
    <col min="3832" max="3833" width="24.7109375" customWidth="1"/>
    <col min="3834" max="3834" width="17.7109375" customWidth="1"/>
    <col min="3836" max="3836" width="12.42578125" customWidth="1"/>
    <col min="3837" max="3837" width="12" customWidth="1"/>
    <col min="3838" max="3838" width="20.85546875" customWidth="1"/>
    <col min="3839" max="3839" width="17.7109375" customWidth="1"/>
    <col min="3840" max="3840" width="20" customWidth="1"/>
    <col min="3841" max="3841" width="33.28515625" customWidth="1"/>
    <col min="3842" max="3842" width="12.42578125" customWidth="1"/>
    <col min="3843" max="3843" width="21.5703125" customWidth="1"/>
    <col min="3844" max="3845" width="19" customWidth="1"/>
    <col min="3846" max="3846" width="16.42578125" customWidth="1"/>
    <col min="3847" max="3847" width="25" customWidth="1"/>
    <col min="3849" max="3849" width="22.5703125" customWidth="1"/>
    <col min="3850" max="3850" width="20.42578125" customWidth="1"/>
    <col min="3851" max="3851" width="16.7109375" customWidth="1"/>
    <col min="3852" max="3852" width="19.5703125" customWidth="1"/>
    <col min="3853" max="3853" width="24.5703125" customWidth="1"/>
    <col min="3854" max="3854" width="14.140625" customWidth="1"/>
    <col min="3855" max="3855" width="24.5703125" customWidth="1"/>
    <col min="3856" max="3856" width="19.42578125" customWidth="1"/>
    <col min="3858" max="3858" width="14.28515625" customWidth="1"/>
    <col min="3859" max="3859" width="19.42578125" customWidth="1"/>
    <col min="3860" max="3860" width="13.28515625" customWidth="1"/>
    <col min="3861" max="3861" width="19.28515625" customWidth="1"/>
    <col min="4087" max="4087" width="24.28515625" customWidth="1"/>
    <col min="4088" max="4089" width="24.7109375" customWidth="1"/>
    <col min="4090" max="4090" width="17.7109375" customWidth="1"/>
    <col min="4092" max="4092" width="12.42578125" customWidth="1"/>
    <col min="4093" max="4093" width="12" customWidth="1"/>
    <col min="4094" max="4094" width="20.85546875" customWidth="1"/>
    <col min="4095" max="4095" width="17.7109375" customWidth="1"/>
    <col min="4096" max="4096" width="20" customWidth="1"/>
    <col min="4097" max="4097" width="33.28515625" customWidth="1"/>
    <col min="4098" max="4098" width="12.42578125" customWidth="1"/>
    <col min="4099" max="4099" width="21.5703125" customWidth="1"/>
    <col min="4100" max="4101" width="19" customWidth="1"/>
    <col min="4102" max="4102" width="16.42578125" customWidth="1"/>
    <col min="4103" max="4103" width="25" customWidth="1"/>
    <col min="4105" max="4105" width="22.5703125" customWidth="1"/>
    <col min="4106" max="4106" width="20.42578125" customWidth="1"/>
    <col min="4107" max="4107" width="16.7109375" customWidth="1"/>
    <col min="4108" max="4108" width="19.5703125" customWidth="1"/>
    <col min="4109" max="4109" width="24.5703125" customWidth="1"/>
    <col min="4110" max="4110" width="14.140625" customWidth="1"/>
    <col min="4111" max="4111" width="24.5703125" customWidth="1"/>
    <col min="4112" max="4112" width="19.42578125" customWidth="1"/>
    <col min="4114" max="4114" width="14.28515625" customWidth="1"/>
    <col min="4115" max="4115" width="19.42578125" customWidth="1"/>
    <col min="4116" max="4116" width="13.28515625" customWidth="1"/>
    <col min="4117" max="4117" width="19.28515625" customWidth="1"/>
    <col min="4343" max="4343" width="24.28515625" customWidth="1"/>
    <col min="4344" max="4345" width="24.7109375" customWidth="1"/>
    <col min="4346" max="4346" width="17.7109375" customWidth="1"/>
    <col min="4348" max="4348" width="12.42578125" customWidth="1"/>
    <col min="4349" max="4349" width="12" customWidth="1"/>
    <col min="4350" max="4350" width="20.85546875" customWidth="1"/>
    <col min="4351" max="4351" width="17.7109375" customWidth="1"/>
    <col min="4352" max="4352" width="20" customWidth="1"/>
    <col min="4353" max="4353" width="33.28515625" customWidth="1"/>
    <col min="4354" max="4354" width="12.42578125" customWidth="1"/>
    <col min="4355" max="4355" width="21.5703125" customWidth="1"/>
    <col min="4356" max="4357" width="19" customWidth="1"/>
    <col min="4358" max="4358" width="16.42578125" customWidth="1"/>
    <col min="4359" max="4359" width="25" customWidth="1"/>
    <col min="4361" max="4361" width="22.5703125" customWidth="1"/>
    <col min="4362" max="4362" width="20.42578125" customWidth="1"/>
    <col min="4363" max="4363" width="16.7109375" customWidth="1"/>
    <col min="4364" max="4364" width="19.5703125" customWidth="1"/>
    <col min="4365" max="4365" width="24.5703125" customWidth="1"/>
    <col min="4366" max="4366" width="14.140625" customWidth="1"/>
    <col min="4367" max="4367" width="24.5703125" customWidth="1"/>
    <col min="4368" max="4368" width="19.42578125" customWidth="1"/>
    <col min="4370" max="4370" width="14.28515625" customWidth="1"/>
    <col min="4371" max="4371" width="19.42578125" customWidth="1"/>
    <col min="4372" max="4372" width="13.28515625" customWidth="1"/>
    <col min="4373" max="4373" width="19.28515625" customWidth="1"/>
    <col min="4599" max="4599" width="24.28515625" customWidth="1"/>
    <col min="4600" max="4601" width="24.7109375" customWidth="1"/>
    <col min="4602" max="4602" width="17.7109375" customWidth="1"/>
    <col min="4604" max="4604" width="12.42578125" customWidth="1"/>
    <col min="4605" max="4605" width="12" customWidth="1"/>
    <col min="4606" max="4606" width="20.85546875" customWidth="1"/>
    <col min="4607" max="4607" width="17.7109375" customWidth="1"/>
    <col min="4608" max="4608" width="20" customWidth="1"/>
    <col min="4609" max="4609" width="33.28515625" customWidth="1"/>
    <col min="4610" max="4610" width="12.42578125" customWidth="1"/>
    <col min="4611" max="4611" width="21.5703125" customWidth="1"/>
    <col min="4612" max="4613" width="19" customWidth="1"/>
    <col min="4614" max="4614" width="16.42578125" customWidth="1"/>
    <col min="4615" max="4615" width="25" customWidth="1"/>
    <col min="4617" max="4617" width="22.5703125" customWidth="1"/>
    <col min="4618" max="4618" width="20.42578125" customWidth="1"/>
    <col min="4619" max="4619" width="16.7109375" customWidth="1"/>
    <col min="4620" max="4620" width="19.5703125" customWidth="1"/>
    <col min="4621" max="4621" width="24.5703125" customWidth="1"/>
    <col min="4622" max="4622" width="14.140625" customWidth="1"/>
    <col min="4623" max="4623" width="24.5703125" customWidth="1"/>
    <col min="4624" max="4624" width="19.42578125" customWidth="1"/>
    <col min="4626" max="4626" width="14.28515625" customWidth="1"/>
    <col min="4627" max="4627" width="19.42578125" customWidth="1"/>
    <col min="4628" max="4628" width="13.28515625" customWidth="1"/>
    <col min="4629" max="4629" width="19.28515625" customWidth="1"/>
    <col min="4855" max="4855" width="24.28515625" customWidth="1"/>
    <col min="4856" max="4857" width="24.7109375" customWidth="1"/>
    <col min="4858" max="4858" width="17.7109375" customWidth="1"/>
    <col min="4860" max="4860" width="12.42578125" customWidth="1"/>
    <col min="4861" max="4861" width="12" customWidth="1"/>
    <col min="4862" max="4862" width="20.85546875" customWidth="1"/>
    <col min="4863" max="4863" width="17.7109375" customWidth="1"/>
    <col min="4864" max="4864" width="20" customWidth="1"/>
    <col min="4865" max="4865" width="33.28515625" customWidth="1"/>
    <col min="4866" max="4866" width="12.42578125" customWidth="1"/>
    <col min="4867" max="4867" width="21.5703125" customWidth="1"/>
    <col min="4868" max="4869" width="19" customWidth="1"/>
    <col min="4870" max="4870" width="16.42578125" customWidth="1"/>
    <col min="4871" max="4871" width="25" customWidth="1"/>
    <col min="4873" max="4873" width="22.5703125" customWidth="1"/>
    <col min="4874" max="4874" width="20.42578125" customWidth="1"/>
    <col min="4875" max="4875" width="16.7109375" customWidth="1"/>
    <col min="4876" max="4876" width="19.5703125" customWidth="1"/>
    <col min="4877" max="4877" width="24.5703125" customWidth="1"/>
    <col min="4878" max="4878" width="14.140625" customWidth="1"/>
    <col min="4879" max="4879" width="24.5703125" customWidth="1"/>
    <col min="4880" max="4880" width="19.42578125" customWidth="1"/>
    <col min="4882" max="4882" width="14.28515625" customWidth="1"/>
    <col min="4883" max="4883" width="19.42578125" customWidth="1"/>
    <col min="4884" max="4884" width="13.28515625" customWidth="1"/>
    <col min="4885" max="4885" width="19.28515625" customWidth="1"/>
    <col min="5111" max="5111" width="24.28515625" customWidth="1"/>
    <col min="5112" max="5113" width="24.7109375" customWidth="1"/>
    <col min="5114" max="5114" width="17.7109375" customWidth="1"/>
    <col min="5116" max="5116" width="12.42578125" customWidth="1"/>
    <col min="5117" max="5117" width="12" customWidth="1"/>
    <col min="5118" max="5118" width="20.85546875" customWidth="1"/>
    <col min="5119" max="5119" width="17.7109375" customWidth="1"/>
    <col min="5120" max="5120" width="20" customWidth="1"/>
    <col min="5121" max="5121" width="33.28515625" customWidth="1"/>
    <col min="5122" max="5122" width="12.42578125" customWidth="1"/>
    <col min="5123" max="5123" width="21.5703125" customWidth="1"/>
    <col min="5124" max="5125" width="19" customWidth="1"/>
    <col min="5126" max="5126" width="16.42578125" customWidth="1"/>
    <col min="5127" max="5127" width="25" customWidth="1"/>
    <col min="5129" max="5129" width="22.5703125" customWidth="1"/>
    <col min="5130" max="5130" width="20.42578125" customWidth="1"/>
    <col min="5131" max="5131" width="16.7109375" customWidth="1"/>
    <col min="5132" max="5132" width="19.5703125" customWidth="1"/>
    <col min="5133" max="5133" width="24.5703125" customWidth="1"/>
    <col min="5134" max="5134" width="14.140625" customWidth="1"/>
    <col min="5135" max="5135" width="24.5703125" customWidth="1"/>
    <col min="5136" max="5136" width="19.42578125" customWidth="1"/>
    <col min="5138" max="5138" width="14.28515625" customWidth="1"/>
    <col min="5139" max="5139" width="19.42578125" customWidth="1"/>
    <col min="5140" max="5140" width="13.28515625" customWidth="1"/>
    <col min="5141" max="5141" width="19.28515625" customWidth="1"/>
    <col min="5367" max="5367" width="24.28515625" customWidth="1"/>
    <col min="5368" max="5369" width="24.7109375" customWidth="1"/>
    <col min="5370" max="5370" width="17.7109375" customWidth="1"/>
    <col min="5372" max="5372" width="12.42578125" customWidth="1"/>
    <col min="5373" max="5373" width="12" customWidth="1"/>
    <col min="5374" max="5374" width="20.85546875" customWidth="1"/>
    <col min="5375" max="5375" width="17.7109375" customWidth="1"/>
    <col min="5376" max="5376" width="20" customWidth="1"/>
    <col min="5377" max="5377" width="33.28515625" customWidth="1"/>
    <col min="5378" max="5378" width="12.42578125" customWidth="1"/>
    <col min="5379" max="5379" width="21.5703125" customWidth="1"/>
    <col min="5380" max="5381" width="19" customWidth="1"/>
    <col min="5382" max="5382" width="16.42578125" customWidth="1"/>
    <col min="5383" max="5383" width="25" customWidth="1"/>
    <col min="5385" max="5385" width="22.5703125" customWidth="1"/>
    <col min="5386" max="5386" width="20.42578125" customWidth="1"/>
    <col min="5387" max="5387" width="16.7109375" customWidth="1"/>
    <col min="5388" max="5388" width="19.5703125" customWidth="1"/>
    <col min="5389" max="5389" width="24.5703125" customWidth="1"/>
    <col min="5390" max="5390" width="14.140625" customWidth="1"/>
    <col min="5391" max="5391" width="24.5703125" customWidth="1"/>
    <col min="5392" max="5392" width="19.42578125" customWidth="1"/>
    <col min="5394" max="5394" width="14.28515625" customWidth="1"/>
    <col min="5395" max="5395" width="19.42578125" customWidth="1"/>
    <col min="5396" max="5396" width="13.28515625" customWidth="1"/>
    <col min="5397" max="5397" width="19.28515625" customWidth="1"/>
    <col min="5623" max="5623" width="24.28515625" customWidth="1"/>
    <col min="5624" max="5625" width="24.7109375" customWidth="1"/>
    <col min="5626" max="5626" width="17.7109375" customWidth="1"/>
    <col min="5628" max="5628" width="12.42578125" customWidth="1"/>
    <col min="5629" max="5629" width="12" customWidth="1"/>
    <col min="5630" max="5630" width="20.85546875" customWidth="1"/>
    <col min="5631" max="5631" width="17.7109375" customWidth="1"/>
    <col min="5632" max="5632" width="20" customWidth="1"/>
    <col min="5633" max="5633" width="33.28515625" customWidth="1"/>
    <col min="5634" max="5634" width="12.42578125" customWidth="1"/>
    <col min="5635" max="5635" width="21.5703125" customWidth="1"/>
    <col min="5636" max="5637" width="19" customWidth="1"/>
    <col min="5638" max="5638" width="16.42578125" customWidth="1"/>
    <col min="5639" max="5639" width="25" customWidth="1"/>
    <col min="5641" max="5641" width="22.5703125" customWidth="1"/>
    <col min="5642" max="5642" width="20.42578125" customWidth="1"/>
    <col min="5643" max="5643" width="16.7109375" customWidth="1"/>
    <col min="5644" max="5644" width="19.5703125" customWidth="1"/>
    <col min="5645" max="5645" width="24.5703125" customWidth="1"/>
    <col min="5646" max="5646" width="14.140625" customWidth="1"/>
    <col min="5647" max="5647" width="24.5703125" customWidth="1"/>
    <col min="5648" max="5648" width="19.42578125" customWidth="1"/>
    <col min="5650" max="5650" width="14.28515625" customWidth="1"/>
    <col min="5651" max="5651" width="19.42578125" customWidth="1"/>
    <col min="5652" max="5652" width="13.28515625" customWidth="1"/>
    <col min="5653" max="5653" width="19.28515625" customWidth="1"/>
    <col min="5879" max="5879" width="24.28515625" customWidth="1"/>
    <col min="5880" max="5881" width="24.7109375" customWidth="1"/>
    <col min="5882" max="5882" width="17.7109375" customWidth="1"/>
    <col min="5884" max="5884" width="12.42578125" customWidth="1"/>
    <col min="5885" max="5885" width="12" customWidth="1"/>
    <col min="5886" max="5886" width="20.85546875" customWidth="1"/>
    <col min="5887" max="5887" width="17.7109375" customWidth="1"/>
    <col min="5888" max="5888" width="20" customWidth="1"/>
    <col min="5889" max="5889" width="33.28515625" customWidth="1"/>
    <col min="5890" max="5890" width="12.42578125" customWidth="1"/>
    <col min="5891" max="5891" width="21.5703125" customWidth="1"/>
    <col min="5892" max="5893" width="19" customWidth="1"/>
    <col min="5894" max="5894" width="16.42578125" customWidth="1"/>
    <col min="5895" max="5895" width="25" customWidth="1"/>
    <col min="5897" max="5897" width="22.5703125" customWidth="1"/>
    <col min="5898" max="5898" width="20.42578125" customWidth="1"/>
    <col min="5899" max="5899" width="16.7109375" customWidth="1"/>
    <col min="5900" max="5900" width="19.5703125" customWidth="1"/>
    <col min="5901" max="5901" width="24.5703125" customWidth="1"/>
    <col min="5902" max="5902" width="14.140625" customWidth="1"/>
    <col min="5903" max="5903" width="24.5703125" customWidth="1"/>
    <col min="5904" max="5904" width="19.42578125" customWidth="1"/>
    <col min="5906" max="5906" width="14.28515625" customWidth="1"/>
    <col min="5907" max="5907" width="19.42578125" customWidth="1"/>
    <col min="5908" max="5908" width="13.28515625" customWidth="1"/>
    <col min="5909" max="5909" width="19.28515625" customWidth="1"/>
    <col min="6135" max="6135" width="24.28515625" customWidth="1"/>
    <col min="6136" max="6137" width="24.7109375" customWidth="1"/>
    <col min="6138" max="6138" width="17.7109375" customWidth="1"/>
    <col min="6140" max="6140" width="12.42578125" customWidth="1"/>
    <col min="6141" max="6141" width="12" customWidth="1"/>
    <col min="6142" max="6142" width="20.85546875" customWidth="1"/>
    <col min="6143" max="6143" width="17.7109375" customWidth="1"/>
    <col min="6144" max="6144" width="20" customWidth="1"/>
    <col min="6145" max="6145" width="33.28515625" customWidth="1"/>
    <col min="6146" max="6146" width="12.42578125" customWidth="1"/>
    <col min="6147" max="6147" width="21.5703125" customWidth="1"/>
    <col min="6148" max="6149" width="19" customWidth="1"/>
    <col min="6150" max="6150" width="16.42578125" customWidth="1"/>
    <col min="6151" max="6151" width="25" customWidth="1"/>
    <col min="6153" max="6153" width="22.5703125" customWidth="1"/>
    <col min="6154" max="6154" width="20.42578125" customWidth="1"/>
    <col min="6155" max="6155" width="16.7109375" customWidth="1"/>
    <col min="6156" max="6156" width="19.5703125" customWidth="1"/>
    <col min="6157" max="6157" width="24.5703125" customWidth="1"/>
    <col min="6158" max="6158" width="14.140625" customWidth="1"/>
    <col min="6159" max="6159" width="24.5703125" customWidth="1"/>
    <col min="6160" max="6160" width="19.42578125" customWidth="1"/>
    <col min="6162" max="6162" width="14.28515625" customWidth="1"/>
    <col min="6163" max="6163" width="19.42578125" customWidth="1"/>
    <col min="6164" max="6164" width="13.28515625" customWidth="1"/>
    <col min="6165" max="6165" width="19.28515625" customWidth="1"/>
    <col min="6391" max="6391" width="24.28515625" customWidth="1"/>
    <col min="6392" max="6393" width="24.7109375" customWidth="1"/>
    <col min="6394" max="6394" width="17.7109375" customWidth="1"/>
    <col min="6396" max="6396" width="12.42578125" customWidth="1"/>
    <col min="6397" max="6397" width="12" customWidth="1"/>
    <col min="6398" max="6398" width="20.85546875" customWidth="1"/>
    <col min="6399" max="6399" width="17.7109375" customWidth="1"/>
    <col min="6400" max="6400" width="20" customWidth="1"/>
    <col min="6401" max="6401" width="33.28515625" customWidth="1"/>
    <col min="6402" max="6402" width="12.42578125" customWidth="1"/>
    <col min="6403" max="6403" width="21.5703125" customWidth="1"/>
    <col min="6404" max="6405" width="19" customWidth="1"/>
    <col min="6406" max="6406" width="16.42578125" customWidth="1"/>
    <col min="6407" max="6407" width="25" customWidth="1"/>
    <col min="6409" max="6409" width="22.5703125" customWidth="1"/>
    <col min="6410" max="6410" width="20.42578125" customWidth="1"/>
    <col min="6411" max="6411" width="16.7109375" customWidth="1"/>
    <col min="6412" max="6412" width="19.5703125" customWidth="1"/>
    <col min="6413" max="6413" width="24.5703125" customWidth="1"/>
    <col min="6414" max="6414" width="14.140625" customWidth="1"/>
    <col min="6415" max="6415" width="24.5703125" customWidth="1"/>
    <col min="6416" max="6416" width="19.42578125" customWidth="1"/>
    <col min="6418" max="6418" width="14.28515625" customWidth="1"/>
    <col min="6419" max="6419" width="19.42578125" customWidth="1"/>
    <col min="6420" max="6420" width="13.28515625" customWidth="1"/>
    <col min="6421" max="6421" width="19.28515625" customWidth="1"/>
    <col min="6647" max="6647" width="24.28515625" customWidth="1"/>
    <col min="6648" max="6649" width="24.7109375" customWidth="1"/>
    <col min="6650" max="6650" width="17.7109375" customWidth="1"/>
    <col min="6652" max="6652" width="12.42578125" customWidth="1"/>
    <col min="6653" max="6653" width="12" customWidth="1"/>
    <col min="6654" max="6654" width="20.85546875" customWidth="1"/>
    <col min="6655" max="6655" width="17.7109375" customWidth="1"/>
    <col min="6656" max="6656" width="20" customWidth="1"/>
    <col min="6657" max="6657" width="33.28515625" customWidth="1"/>
    <col min="6658" max="6658" width="12.42578125" customWidth="1"/>
    <col min="6659" max="6659" width="21.5703125" customWidth="1"/>
    <col min="6660" max="6661" width="19" customWidth="1"/>
    <col min="6662" max="6662" width="16.42578125" customWidth="1"/>
    <col min="6663" max="6663" width="25" customWidth="1"/>
    <col min="6665" max="6665" width="22.5703125" customWidth="1"/>
    <col min="6666" max="6666" width="20.42578125" customWidth="1"/>
    <col min="6667" max="6667" width="16.7109375" customWidth="1"/>
    <col min="6668" max="6668" width="19.5703125" customWidth="1"/>
    <col min="6669" max="6669" width="24.5703125" customWidth="1"/>
    <col min="6670" max="6670" width="14.140625" customWidth="1"/>
    <col min="6671" max="6671" width="24.5703125" customWidth="1"/>
    <col min="6672" max="6672" width="19.42578125" customWidth="1"/>
    <col min="6674" max="6674" width="14.28515625" customWidth="1"/>
    <col min="6675" max="6675" width="19.42578125" customWidth="1"/>
    <col min="6676" max="6676" width="13.28515625" customWidth="1"/>
    <col min="6677" max="6677" width="19.28515625" customWidth="1"/>
    <col min="6903" max="6903" width="24.28515625" customWidth="1"/>
    <col min="6904" max="6905" width="24.7109375" customWidth="1"/>
    <col min="6906" max="6906" width="17.7109375" customWidth="1"/>
    <col min="6908" max="6908" width="12.42578125" customWidth="1"/>
    <col min="6909" max="6909" width="12" customWidth="1"/>
    <col min="6910" max="6910" width="20.85546875" customWidth="1"/>
    <col min="6911" max="6911" width="17.7109375" customWidth="1"/>
    <col min="6912" max="6912" width="20" customWidth="1"/>
    <col min="6913" max="6913" width="33.28515625" customWidth="1"/>
    <col min="6914" max="6914" width="12.42578125" customWidth="1"/>
    <col min="6915" max="6915" width="21.5703125" customWidth="1"/>
    <col min="6916" max="6917" width="19" customWidth="1"/>
    <col min="6918" max="6918" width="16.42578125" customWidth="1"/>
    <col min="6919" max="6919" width="25" customWidth="1"/>
    <col min="6921" max="6921" width="22.5703125" customWidth="1"/>
    <col min="6922" max="6922" width="20.42578125" customWidth="1"/>
    <col min="6923" max="6923" width="16.7109375" customWidth="1"/>
    <col min="6924" max="6924" width="19.5703125" customWidth="1"/>
    <col min="6925" max="6925" width="24.5703125" customWidth="1"/>
    <col min="6926" max="6926" width="14.140625" customWidth="1"/>
    <col min="6927" max="6927" width="24.5703125" customWidth="1"/>
    <col min="6928" max="6928" width="19.42578125" customWidth="1"/>
    <col min="6930" max="6930" width="14.28515625" customWidth="1"/>
    <col min="6931" max="6931" width="19.42578125" customWidth="1"/>
    <col min="6932" max="6932" width="13.28515625" customWidth="1"/>
    <col min="6933" max="6933" width="19.28515625" customWidth="1"/>
    <col min="7159" max="7159" width="24.28515625" customWidth="1"/>
    <col min="7160" max="7161" width="24.7109375" customWidth="1"/>
    <col min="7162" max="7162" width="17.7109375" customWidth="1"/>
    <col min="7164" max="7164" width="12.42578125" customWidth="1"/>
    <col min="7165" max="7165" width="12" customWidth="1"/>
    <col min="7166" max="7166" width="20.85546875" customWidth="1"/>
    <col min="7167" max="7167" width="17.7109375" customWidth="1"/>
    <col min="7168" max="7168" width="20" customWidth="1"/>
    <col min="7169" max="7169" width="33.28515625" customWidth="1"/>
    <col min="7170" max="7170" width="12.42578125" customWidth="1"/>
    <col min="7171" max="7171" width="21.5703125" customWidth="1"/>
    <col min="7172" max="7173" width="19" customWidth="1"/>
    <col min="7174" max="7174" width="16.42578125" customWidth="1"/>
    <col min="7175" max="7175" width="25" customWidth="1"/>
    <col min="7177" max="7177" width="22.5703125" customWidth="1"/>
    <col min="7178" max="7178" width="20.42578125" customWidth="1"/>
    <col min="7179" max="7179" width="16.7109375" customWidth="1"/>
    <col min="7180" max="7180" width="19.5703125" customWidth="1"/>
    <col min="7181" max="7181" width="24.5703125" customWidth="1"/>
    <col min="7182" max="7182" width="14.140625" customWidth="1"/>
    <col min="7183" max="7183" width="24.5703125" customWidth="1"/>
    <col min="7184" max="7184" width="19.42578125" customWidth="1"/>
    <col min="7186" max="7186" width="14.28515625" customWidth="1"/>
    <col min="7187" max="7187" width="19.42578125" customWidth="1"/>
    <col min="7188" max="7188" width="13.28515625" customWidth="1"/>
    <col min="7189" max="7189" width="19.28515625" customWidth="1"/>
    <col min="7415" max="7415" width="24.28515625" customWidth="1"/>
    <col min="7416" max="7417" width="24.7109375" customWidth="1"/>
    <col min="7418" max="7418" width="17.7109375" customWidth="1"/>
    <col min="7420" max="7420" width="12.42578125" customWidth="1"/>
    <col min="7421" max="7421" width="12" customWidth="1"/>
    <col min="7422" max="7422" width="20.85546875" customWidth="1"/>
    <col min="7423" max="7423" width="17.7109375" customWidth="1"/>
    <col min="7424" max="7424" width="20" customWidth="1"/>
    <col min="7425" max="7425" width="33.28515625" customWidth="1"/>
    <col min="7426" max="7426" width="12.42578125" customWidth="1"/>
    <col min="7427" max="7427" width="21.5703125" customWidth="1"/>
    <col min="7428" max="7429" width="19" customWidth="1"/>
    <col min="7430" max="7430" width="16.42578125" customWidth="1"/>
    <col min="7431" max="7431" width="25" customWidth="1"/>
    <col min="7433" max="7433" width="22.5703125" customWidth="1"/>
    <col min="7434" max="7434" width="20.42578125" customWidth="1"/>
    <col min="7435" max="7435" width="16.7109375" customWidth="1"/>
    <col min="7436" max="7436" width="19.5703125" customWidth="1"/>
    <col min="7437" max="7437" width="24.5703125" customWidth="1"/>
    <col min="7438" max="7438" width="14.140625" customWidth="1"/>
    <col min="7439" max="7439" width="24.5703125" customWidth="1"/>
    <col min="7440" max="7440" width="19.42578125" customWidth="1"/>
    <col min="7442" max="7442" width="14.28515625" customWidth="1"/>
    <col min="7443" max="7443" width="19.42578125" customWidth="1"/>
    <col min="7444" max="7444" width="13.28515625" customWidth="1"/>
    <col min="7445" max="7445" width="19.28515625" customWidth="1"/>
    <col min="7671" max="7671" width="24.28515625" customWidth="1"/>
    <col min="7672" max="7673" width="24.7109375" customWidth="1"/>
    <col min="7674" max="7674" width="17.7109375" customWidth="1"/>
    <col min="7676" max="7676" width="12.42578125" customWidth="1"/>
    <col min="7677" max="7677" width="12" customWidth="1"/>
    <col min="7678" max="7678" width="20.85546875" customWidth="1"/>
    <col min="7679" max="7679" width="17.7109375" customWidth="1"/>
    <col min="7680" max="7680" width="20" customWidth="1"/>
    <col min="7681" max="7681" width="33.28515625" customWidth="1"/>
    <col min="7682" max="7682" width="12.42578125" customWidth="1"/>
    <col min="7683" max="7683" width="21.5703125" customWidth="1"/>
    <col min="7684" max="7685" width="19" customWidth="1"/>
    <col min="7686" max="7686" width="16.42578125" customWidth="1"/>
    <col min="7687" max="7687" width="25" customWidth="1"/>
    <col min="7689" max="7689" width="22.5703125" customWidth="1"/>
    <col min="7690" max="7690" width="20.42578125" customWidth="1"/>
    <col min="7691" max="7691" width="16.7109375" customWidth="1"/>
    <col min="7692" max="7692" width="19.5703125" customWidth="1"/>
    <col min="7693" max="7693" width="24.5703125" customWidth="1"/>
    <col min="7694" max="7694" width="14.140625" customWidth="1"/>
    <col min="7695" max="7695" width="24.5703125" customWidth="1"/>
    <col min="7696" max="7696" width="19.42578125" customWidth="1"/>
    <col min="7698" max="7698" width="14.28515625" customWidth="1"/>
    <col min="7699" max="7699" width="19.42578125" customWidth="1"/>
    <col min="7700" max="7700" width="13.28515625" customWidth="1"/>
    <col min="7701" max="7701" width="19.28515625" customWidth="1"/>
    <col min="7927" max="7927" width="24.28515625" customWidth="1"/>
    <col min="7928" max="7929" width="24.7109375" customWidth="1"/>
    <col min="7930" max="7930" width="17.7109375" customWidth="1"/>
    <col min="7932" max="7932" width="12.42578125" customWidth="1"/>
    <col min="7933" max="7933" width="12" customWidth="1"/>
    <col min="7934" max="7934" width="20.85546875" customWidth="1"/>
    <col min="7935" max="7935" width="17.7109375" customWidth="1"/>
    <col min="7936" max="7936" width="20" customWidth="1"/>
    <col min="7937" max="7937" width="33.28515625" customWidth="1"/>
    <col min="7938" max="7938" width="12.42578125" customWidth="1"/>
    <col min="7939" max="7939" width="21.5703125" customWidth="1"/>
    <col min="7940" max="7941" width="19" customWidth="1"/>
    <col min="7942" max="7942" width="16.42578125" customWidth="1"/>
    <col min="7943" max="7943" width="25" customWidth="1"/>
    <col min="7945" max="7945" width="22.5703125" customWidth="1"/>
    <col min="7946" max="7946" width="20.42578125" customWidth="1"/>
    <col min="7947" max="7947" width="16.7109375" customWidth="1"/>
    <col min="7948" max="7948" width="19.5703125" customWidth="1"/>
    <col min="7949" max="7949" width="24.5703125" customWidth="1"/>
    <col min="7950" max="7950" width="14.140625" customWidth="1"/>
    <col min="7951" max="7951" width="24.5703125" customWidth="1"/>
    <col min="7952" max="7952" width="19.42578125" customWidth="1"/>
    <col min="7954" max="7954" width="14.28515625" customWidth="1"/>
    <col min="7955" max="7955" width="19.42578125" customWidth="1"/>
    <col min="7956" max="7956" width="13.28515625" customWidth="1"/>
    <col min="7957" max="7957" width="19.28515625" customWidth="1"/>
    <col min="8183" max="8183" width="24.28515625" customWidth="1"/>
    <col min="8184" max="8185" width="24.7109375" customWidth="1"/>
    <col min="8186" max="8186" width="17.7109375" customWidth="1"/>
    <col min="8188" max="8188" width="12.42578125" customWidth="1"/>
    <col min="8189" max="8189" width="12" customWidth="1"/>
    <col min="8190" max="8190" width="20.85546875" customWidth="1"/>
    <col min="8191" max="8191" width="17.7109375" customWidth="1"/>
    <col min="8192" max="8192" width="20" customWidth="1"/>
    <col min="8193" max="8193" width="33.28515625" customWidth="1"/>
    <col min="8194" max="8194" width="12.42578125" customWidth="1"/>
    <col min="8195" max="8195" width="21.5703125" customWidth="1"/>
    <col min="8196" max="8197" width="19" customWidth="1"/>
    <col min="8198" max="8198" width="16.42578125" customWidth="1"/>
    <col min="8199" max="8199" width="25" customWidth="1"/>
    <col min="8201" max="8201" width="22.5703125" customWidth="1"/>
    <col min="8202" max="8202" width="20.42578125" customWidth="1"/>
    <col min="8203" max="8203" width="16.7109375" customWidth="1"/>
    <col min="8204" max="8204" width="19.5703125" customWidth="1"/>
    <col min="8205" max="8205" width="24.5703125" customWidth="1"/>
    <col min="8206" max="8206" width="14.140625" customWidth="1"/>
    <col min="8207" max="8207" width="24.5703125" customWidth="1"/>
    <col min="8208" max="8208" width="19.42578125" customWidth="1"/>
    <col min="8210" max="8210" width="14.28515625" customWidth="1"/>
    <col min="8211" max="8211" width="19.42578125" customWidth="1"/>
    <col min="8212" max="8212" width="13.28515625" customWidth="1"/>
    <col min="8213" max="8213" width="19.28515625" customWidth="1"/>
    <col min="8439" max="8439" width="24.28515625" customWidth="1"/>
    <col min="8440" max="8441" width="24.7109375" customWidth="1"/>
    <col min="8442" max="8442" width="17.7109375" customWidth="1"/>
    <col min="8444" max="8444" width="12.42578125" customWidth="1"/>
    <col min="8445" max="8445" width="12" customWidth="1"/>
    <col min="8446" max="8446" width="20.85546875" customWidth="1"/>
    <col min="8447" max="8447" width="17.7109375" customWidth="1"/>
    <col min="8448" max="8448" width="20" customWidth="1"/>
    <col min="8449" max="8449" width="33.28515625" customWidth="1"/>
    <col min="8450" max="8450" width="12.42578125" customWidth="1"/>
    <col min="8451" max="8451" width="21.5703125" customWidth="1"/>
    <col min="8452" max="8453" width="19" customWidth="1"/>
    <col min="8454" max="8454" width="16.42578125" customWidth="1"/>
    <col min="8455" max="8455" width="25" customWidth="1"/>
    <col min="8457" max="8457" width="22.5703125" customWidth="1"/>
    <col min="8458" max="8458" width="20.42578125" customWidth="1"/>
    <col min="8459" max="8459" width="16.7109375" customWidth="1"/>
    <col min="8460" max="8460" width="19.5703125" customWidth="1"/>
    <col min="8461" max="8461" width="24.5703125" customWidth="1"/>
    <col min="8462" max="8462" width="14.140625" customWidth="1"/>
    <col min="8463" max="8463" width="24.5703125" customWidth="1"/>
    <col min="8464" max="8464" width="19.42578125" customWidth="1"/>
    <col min="8466" max="8466" width="14.28515625" customWidth="1"/>
    <col min="8467" max="8467" width="19.42578125" customWidth="1"/>
    <col min="8468" max="8468" width="13.28515625" customWidth="1"/>
    <col min="8469" max="8469" width="19.28515625" customWidth="1"/>
    <col min="8695" max="8695" width="24.28515625" customWidth="1"/>
    <col min="8696" max="8697" width="24.7109375" customWidth="1"/>
    <col min="8698" max="8698" width="17.7109375" customWidth="1"/>
    <col min="8700" max="8700" width="12.42578125" customWidth="1"/>
    <col min="8701" max="8701" width="12" customWidth="1"/>
    <col min="8702" max="8702" width="20.85546875" customWidth="1"/>
    <col min="8703" max="8703" width="17.7109375" customWidth="1"/>
    <col min="8704" max="8704" width="20" customWidth="1"/>
    <col min="8705" max="8705" width="33.28515625" customWidth="1"/>
    <col min="8706" max="8706" width="12.42578125" customWidth="1"/>
    <col min="8707" max="8707" width="21.5703125" customWidth="1"/>
    <col min="8708" max="8709" width="19" customWidth="1"/>
    <col min="8710" max="8710" width="16.42578125" customWidth="1"/>
    <col min="8711" max="8711" width="25" customWidth="1"/>
    <col min="8713" max="8713" width="22.5703125" customWidth="1"/>
    <col min="8714" max="8714" width="20.42578125" customWidth="1"/>
    <col min="8715" max="8715" width="16.7109375" customWidth="1"/>
    <col min="8716" max="8716" width="19.5703125" customWidth="1"/>
    <col min="8717" max="8717" width="24.5703125" customWidth="1"/>
    <col min="8718" max="8718" width="14.140625" customWidth="1"/>
    <col min="8719" max="8719" width="24.5703125" customWidth="1"/>
    <col min="8720" max="8720" width="19.42578125" customWidth="1"/>
    <col min="8722" max="8722" width="14.28515625" customWidth="1"/>
    <col min="8723" max="8723" width="19.42578125" customWidth="1"/>
    <col min="8724" max="8724" width="13.28515625" customWidth="1"/>
    <col min="8725" max="8725" width="19.28515625" customWidth="1"/>
    <col min="8951" max="8951" width="24.28515625" customWidth="1"/>
    <col min="8952" max="8953" width="24.7109375" customWidth="1"/>
    <col min="8954" max="8954" width="17.7109375" customWidth="1"/>
    <col min="8956" max="8956" width="12.42578125" customWidth="1"/>
    <col min="8957" max="8957" width="12" customWidth="1"/>
    <col min="8958" max="8958" width="20.85546875" customWidth="1"/>
    <col min="8959" max="8959" width="17.7109375" customWidth="1"/>
    <col min="8960" max="8960" width="20" customWidth="1"/>
    <col min="8961" max="8961" width="33.28515625" customWidth="1"/>
    <col min="8962" max="8962" width="12.42578125" customWidth="1"/>
    <col min="8963" max="8963" width="21.5703125" customWidth="1"/>
    <col min="8964" max="8965" width="19" customWidth="1"/>
    <col min="8966" max="8966" width="16.42578125" customWidth="1"/>
    <col min="8967" max="8967" width="25" customWidth="1"/>
    <col min="8969" max="8969" width="22.5703125" customWidth="1"/>
    <col min="8970" max="8970" width="20.42578125" customWidth="1"/>
    <col min="8971" max="8971" width="16.7109375" customWidth="1"/>
    <col min="8972" max="8972" width="19.5703125" customWidth="1"/>
    <col min="8973" max="8973" width="24.5703125" customWidth="1"/>
    <col min="8974" max="8974" width="14.140625" customWidth="1"/>
    <col min="8975" max="8975" width="24.5703125" customWidth="1"/>
    <col min="8976" max="8976" width="19.42578125" customWidth="1"/>
    <col min="8978" max="8978" width="14.28515625" customWidth="1"/>
    <col min="8979" max="8979" width="19.42578125" customWidth="1"/>
    <col min="8980" max="8980" width="13.28515625" customWidth="1"/>
    <col min="8981" max="8981" width="19.28515625" customWidth="1"/>
    <col min="9207" max="9207" width="24.28515625" customWidth="1"/>
    <col min="9208" max="9209" width="24.7109375" customWidth="1"/>
    <col min="9210" max="9210" width="17.7109375" customWidth="1"/>
    <col min="9212" max="9212" width="12.42578125" customWidth="1"/>
    <col min="9213" max="9213" width="12" customWidth="1"/>
    <col min="9214" max="9214" width="20.85546875" customWidth="1"/>
    <col min="9215" max="9215" width="17.7109375" customWidth="1"/>
    <col min="9216" max="9216" width="20" customWidth="1"/>
    <col min="9217" max="9217" width="33.28515625" customWidth="1"/>
    <col min="9218" max="9218" width="12.42578125" customWidth="1"/>
    <col min="9219" max="9219" width="21.5703125" customWidth="1"/>
    <col min="9220" max="9221" width="19" customWidth="1"/>
    <col min="9222" max="9222" width="16.42578125" customWidth="1"/>
    <col min="9223" max="9223" width="25" customWidth="1"/>
    <col min="9225" max="9225" width="22.5703125" customWidth="1"/>
    <col min="9226" max="9226" width="20.42578125" customWidth="1"/>
    <col min="9227" max="9227" width="16.7109375" customWidth="1"/>
    <col min="9228" max="9228" width="19.5703125" customWidth="1"/>
    <col min="9229" max="9229" width="24.5703125" customWidth="1"/>
    <col min="9230" max="9230" width="14.140625" customWidth="1"/>
    <col min="9231" max="9231" width="24.5703125" customWidth="1"/>
    <col min="9232" max="9232" width="19.42578125" customWidth="1"/>
    <col min="9234" max="9234" width="14.28515625" customWidth="1"/>
    <col min="9235" max="9235" width="19.42578125" customWidth="1"/>
    <col min="9236" max="9236" width="13.28515625" customWidth="1"/>
    <col min="9237" max="9237" width="19.28515625" customWidth="1"/>
    <col min="9463" max="9463" width="24.28515625" customWidth="1"/>
    <col min="9464" max="9465" width="24.7109375" customWidth="1"/>
    <col min="9466" max="9466" width="17.7109375" customWidth="1"/>
    <col min="9468" max="9468" width="12.42578125" customWidth="1"/>
    <col min="9469" max="9469" width="12" customWidth="1"/>
    <col min="9470" max="9470" width="20.85546875" customWidth="1"/>
    <col min="9471" max="9471" width="17.7109375" customWidth="1"/>
    <col min="9472" max="9472" width="20" customWidth="1"/>
    <col min="9473" max="9473" width="33.28515625" customWidth="1"/>
    <col min="9474" max="9474" width="12.42578125" customWidth="1"/>
    <col min="9475" max="9475" width="21.5703125" customWidth="1"/>
    <col min="9476" max="9477" width="19" customWidth="1"/>
    <col min="9478" max="9478" width="16.42578125" customWidth="1"/>
    <col min="9479" max="9479" width="25" customWidth="1"/>
    <col min="9481" max="9481" width="22.5703125" customWidth="1"/>
    <col min="9482" max="9482" width="20.42578125" customWidth="1"/>
    <col min="9483" max="9483" width="16.7109375" customWidth="1"/>
    <col min="9484" max="9484" width="19.5703125" customWidth="1"/>
    <col min="9485" max="9485" width="24.5703125" customWidth="1"/>
    <col min="9486" max="9486" width="14.140625" customWidth="1"/>
    <col min="9487" max="9487" width="24.5703125" customWidth="1"/>
    <col min="9488" max="9488" width="19.42578125" customWidth="1"/>
    <col min="9490" max="9490" width="14.28515625" customWidth="1"/>
    <col min="9491" max="9491" width="19.42578125" customWidth="1"/>
    <col min="9492" max="9492" width="13.28515625" customWidth="1"/>
    <col min="9493" max="9493" width="19.28515625" customWidth="1"/>
    <col min="9719" max="9719" width="24.28515625" customWidth="1"/>
    <col min="9720" max="9721" width="24.7109375" customWidth="1"/>
    <col min="9722" max="9722" width="17.7109375" customWidth="1"/>
    <col min="9724" max="9724" width="12.42578125" customWidth="1"/>
    <col min="9725" max="9725" width="12" customWidth="1"/>
    <col min="9726" max="9726" width="20.85546875" customWidth="1"/>
    <col min="9727" max="9727" width="17.7109375" customWidth="1"/>
    <col min="9728" max="9728" width="20" customWidth="1"/>
    <col min="9729" max="9729" width="33.28515625" customWidth="1"/>
    <col min="9730" max="9730" width="12.42578125" customWidth="1"/>
    <col min="9731" max="9731" width="21.5703125" customWidth="1"/>
    <col min="9732" max="9733" width="19" customWidth="1"/>
    <col min="9734" max="9734" width="16.42578125" customWidth="1"/>
    <col min="9735" max="9735" width="25" customWidth="1"/>
    <col min="9737" max="9737" width="22.5703125" customWidth="1"/>
    <col min="9738" max="9738" width="20.42578125" customWidth="1"/>
    <col min="9739" max="9739" width="16.7109375" customWidth="1"/>
    <col min="9740" max="9740" width="19.5703125" customWidth="1"/>
    <col min="9741" max="9741" width="24.5703125" customWidth="1"/>
    <col min="9742" max="9742" width="14.140625" customWidth="1"/>
    <col min="9743" max="9743" width="24.5703125" customWidth="1"/>
    <col min="9744" max="9744" width="19.42578125" customWidth="1"/>
    <col min="9746" max="9746" width="14.28515625" customWidth="1"/>
    <col min="9747" max="9747" width="19.42578125" customWidth="1"/>
    <col min="9748" max="9748" width="13.28515625" customWidth="1"/>
    <col min="9749" max="9749" width="19.28515625" customWidth="1"/>
    <col min="9975" max="9975" width="24.28515625" customWidth="1"/>
    <col min="9976" max="9977" width="24.7109375" customWidth="1"/>
    <col min="9978" max="9978" width="17.7109375" customWidth="1"/>
    <col min="9980" max="9980" width="12.42578125" customWidth="1"/>
    <col min="9981" max="9981" width="12" customWidth="1"/>
    <col min="9982" max="9982" width="20.85546875" customWidth="1"/>
    <col min="9983" max="9983" width="17.7109375" customWidth="1"/>
    <col min="9984" max="9984" width="20" customWidth="1"/>
    <col min="9985" max="9985" width="33.28515625" customWidth="1"/>
    <col min="9986" max="9986" width="12.42578125" customWidth="1"/>
    <col min="9987" max="9987" width="21.5703125" customWidth="1"/>
    <col min="9988" max="9989" width="19" customWidth="1"/>
    <col min="9990" max="9990" width="16.42578125" customWidth="1"/>
    <col min="9991" max="9991" width="25" customWidth="1"/>
    <col min="9993" max="9993" width="22.5703125" customWidth="1"/>
    <col min="9994" max="9994" width="20.42578125" customWidth="1"/>
    <col min="9995" max="9995" width="16.7109375" customWidth="1"/>
    <col min="9996" max="9996" width="19.5703125" customWidth="1"/>
    <col min="9997" max="9997" width="24.5703125" customWidth="1"/>
    <col min="9998" max="9998" width="14.140625" customWidth="1"/>
    <col min="9999" max="9999" width="24.5703125" customWidth="1"/>
    <col min="10000" max="10000" width="19.42578125" customWidth="1"/>
    <col min="10002" max="10002" width="14.28515625" customWidth="1"/>
    <col min="10003" max="10003" width="19.42578125" customWidth="1"/>
    <col min="10004" max="10004" width="13.28515625" customWidth="1"/>
    <col min="10005" max="10005" width="19.28515625" customWidth="1"/>
    <col min="10231" max="10231" width="24.28515625" customWidth="1"/>
    <col min="10232" max="10233" width="24.7109375" customWidth="1"/>
    <col min="10234" max="10234" width="17.7109375" customWidth="1"/>
    <col min="10236" max="10236" width="12.42578125" customWidth="1"/>
    <col min="10237" max="10237" width="12" customWidth="1"/>
    <col min="10238" max="10238" width="20.85546875" customWidth="1"/>
    <col min="10239" max="10239" width="17.7109375" customWidth="1"/>
    <col min="10240" max="10240" width="20" customWidth="1"/>
    <col min="10241" max="10241" width="33.28515625" customWidth="1"/>
    <col min="10242" max="10242" width="12.42578125" customWidth="1"/>
    <col min="10243" max="10243" width="21.5703125" customWidth="1"/>
    <col min="10244" max="10245" width="19" customWidth="1"/>
    <col min="10246" max="10246" width="16.42578125" customWidth="1"/>
    <col min="10247" max="10247" width="25" customWidth="1"/>
    <col min="10249" max="10249" width="22.5703125" customWidth="1"/>
    <col min="10250" max="10250" width="20.42578125" customWidth="1"/>
    <col min="10251" max="10251" width="16.7109375" customWidth="1"/>
    <col min="10252" max="10252" width="19.5703125" customWidth="1"/>
    <col min="10253" max="10253" width="24.5703125" customWidth="1"/>
    <col min="10254" max="10254" width="14.140625" customWidth="1"/>
    <col min="10255" max="10255" width="24.5703125" customWidth="1"/>
    <col min="10256" max="10256" width="19.42578125" customWidth="1"/>
    <col min="10258" max="10258" width="14.28515625" customWidth="1"/>
    <col min="10259" max="10259" width="19.42578125" customWidth="1"/>
    <col min="10260" max="10260" width="13.28515625" customWidth="1"/>
    <col min="10261" max="10261" width="19.28515625" customWidth="1"/>
    <col min="10487" max="10487" width="24.28515625" customWidth="1"/>
    <col min="10488" max="10489" width="24.7109375" customWidth="1"/>
    <col min="10490" max="10490" width="17.7109375" customWidth="1"/>
    <col min="10492" max="10492" width="12.42578125" customWidth="1"/>
    <col min="10493" max="10493" width="12" customWidth="1"/>
    <col min="10494" max="10494" width="20.85546875" customWidth="1"/>
    <col min="10495" max="10495" width="17.7109375" customWidth="1"/>
    <col min="10496" max="10496" width="20" customWidth="1"/>
    <col min="10497" max="10497" width="33.28515625" customWidth="1"/>
    <col min="10498" max="10498" width="12.42578125" customWidth="1"/>
    <col min="10499" max="10499" width="21.5703125" customWidth="1"/>
    <col min="10500" max="10501" width="19" customWidth="1"/>
    <col min="10502" max="10502" width="16.42578125" customWidth="1"/>
    <col min="10503" max="10503" width="25" customWidth="1"/>
    <col min="10505" max="10505" width="22.5703125" customWidth="1"/>
    <col min="10506" max="10506" width="20.42578125" customWidth="1"/>
    <col min="10507" max="10507" width="16.7109375" customWidth="1"/>
    <col min="10508" max="10508" width="19.5703125" customWidth="1"/>
    <col min="10509" max="10509" width="24.5703125" customWidth="1"/>
    <col min="10510" max="10510" width="14.140625" customWidth="1"/>
    <col min="10511" max="10511" width="24.5703125" customWidth="1"/>
    <col min="10512" max="10512" width="19.42578125" customWidth="1"/>
    <col min="10514" max="10514" width="14.28515625" customWidth="1"/>
    <col min="10515" max="10515" width="19.42578125" customWidth="1"/>
    <col min="10516" max="10516" width="13.28515625" customWidth="1"/>
    <col min="10517" max="10517" width="19.28515625" customWidth="1"/>
    <col min="10743" max="10743" width="24.28515625" customWidth="1"/>
    <col min="10744" max="10745" width="24.7109375" customWidth="1"/>
    <col min="10746" max="10746" width="17.7109375" customWidth="1"/>
    <col min="10748" max="10748" width="12.42578125" customWidth="1"/>
    <col min="10749" max="10749" width="12" customWidth="1"/>
    <col min="10750" max="10750" width="20.85546875" customWidth="1"/>
    <col min="10751" max="10751" width="17.7109375" customWidth="1"/>
    <col min="10752" max="10752" width="20" customWidth="1"/>
    <col min="10753" max="10753" width="33.28515625" customWidth="1"/>
    <col min="10754" max="10754" width="12.42578125" customWidth="1"/>
    <col min="10755" max="10755" width="21.5703125" customWidth="1"/>
    <col min="10756" max="10757" width="19" customWidth="1"/>
    <col min="10758" max="10758" width="16.42578125" customWidth="1"/>
    <col min="10759" max="10759" width="25" customWidth="1"/>
    <col min="10761" max="10761" width="22.5703125" customWidth="1"/>
    <col min="10762" max="10762" width="20.42578125" customWidth="1"/>
    <col min="10763" max="10763" width="16.7109375" customWidth="1"/>
    <col min="10764" max="10764" width="19.5703125" customWidth="1"/>
    <col min="10765" max="10765" width="24.5703125" customWidth="1"/>
    <col min="10766" max="10766" width="14.140625" customWidth="1"/>
    <col min="10767" max="10767" width="24.5703125" customWidth="1"/>
    <col min="10768" max="10768" width="19.42578125" customWidth="1"/>
    <col min="10770" max="10770" width="14.28515625" customWidth="1"/>
    <col min="10771" max="10771" width="19.42578125" customWidth="1"/>
    <col min="10772" max="10772" width="13.28515625" customWidth="1"/>
    <col min="10773" max="10773" width="19.28515625" customWidth="1"/>
    <col min="10999" max="10999" width="24.28515625" customWidth="1"/>
    <col min="11000" max="11001" width="24.7109375" customWidth="1"/>
    <col min="11002" max="11002" width="17.7109375" customWidth="1"/>
    <col min="11004" max="11004" width="12.42578125" customWidth="1"/>
    <col min="11005" max="11005" width="12" customWidth="1"/>
    <col min="11006" max="11006" width="20.85546875" customWidth="1"/>
    <col min="11007" max="11007" width="17.7109375" customWidth="1"/>
    <col min="11008" max="11008" width="20" customWidth="1"/>
    <col min="11009" max="11009" width="33.28515625" customWidth="1"/>
    <col min="11010" max="11010" width="12.42578125" customWidth="1"/>
    <col min="11011" max="11011" width="21.5703125" customWidth="1"/>
    <col min="11012" max="11013" width="19" customWidth="1"/>
    <col min="11014" max="11014" width="16.42578125" customWidth="1"/>
    <col min="11015" max="11015" width="25" customWidth="1"/>
    <col min="11017" max="11017" width="22.5703125" customWidth="1"/>
    <col min="11018" max="11018" width="20.42578125" customWidth="1"/>
    <col min="11019" max="11019" width="16.7109375" customWidth="1"/>
    <col min="11020" max="11020" width="19.5703125" customWidth="1"/>
    <col min="11021" max="11021" width="24.5703125" customWidth="1"/>
    <col min="11022" max="11022" width="14.140625" customWidth="1"/>
    <col min="11023" max="11023" width="24.5703125" customWidth="1"/>
    <col min="11024" max="11024" width="19.42578125" customWidth="1"/>
    <col min="11026" max="11026" width="14.28515625" customWidth="1"/>
    <col min="11027" max="11027" width="19.42578125" customWidth="1"/>
    <col min="11028" max="11028" width="13.28515625" customWidth="1"/>
    <col min="11029" max="11029" width="19.28515625" customWidth="1"/>
    <col min="11255" max="11255" width="24.28515625" customWidth="1"/>
    <col min="11256" max="11257" width="24.7109375" customWidth="1"/>
    <col min="11258" max="11258" width="17.7109375" customWidth="1"/>
    <col min="11260" max="11260" width="12.42578125" customWidth="1"/>
    <col min="11261" max="11261" width="12" customWidth="1"/>
    <col min="11262" max="11262" width="20.85546875" customWidth="1"/>
    <col min="11263" max="11263" width="17.7109375" customWidth="1"/>
    <col min="11264" max="11264" width="20" customWidth="1"/>
    <col min="11265" max="11265" width="33.28515625" customWidth="1"/>
    <col min="11266" max="11266" width="12.42578125" customWidth="1"/>
    <col min="11267" max="11267" width="21.5703125" customWidth="1"/>
    <col min="11268" max="11269" width="19" customWidth="1"/>
    <col min="11270" max="11270" width="16.42578125" customWidth="1"/>
    <col min="11271" max="11271" width="25" customWidth="1"/>
    <col min="11273" max="11273" width="22.5703125" customWidth="1"/>
    <col min="11274" max="11274" width="20.42578125" customWidth="1"/>
    <col min="11275" max="11275" width="16.7109375" customWidth="1"/>
    <col min="11276" max="11276" width="19.5703125" customWidth="1"/>
    <col min="11277" max="11277" width="24.5703125" customWidth="1"/>
    <col min="11278" max="11278" width="14.140625" customWidth="1"/>
    <col min="11279" max="11279" width="24.5703125" customWidth="1"/>
    <col min="11280" max="11280" width="19.42578125" customWidth="1"/>
    <col min="11282" max="11282" width="14.28515625" customWidth="1"/>
    <col min="11283" max="11283" width="19.42578125" customWidth="1"/>
    <col min="11284" max="11284" width="13.28515625" customWidth="1"/>
    <col min="11285" max="11285" width="19.28515625" customWidth="1"/>
    <col min="11511" max="11511" width="24.28515625" customWidth="1"/>
    <col min="11512" max="11513" width="24.7109375" customWidth="1"/>
    <col min="11514" max="11514" width="17.7109375" customWidth="1"/>
    <col min="11516" max="11516" width="12.42578125" customWidth="1"/>
    <col min="11517" max="11517" width="12" customWidth="1"/>
    <col min="11518" max="11518" width="20.85546875" customWidth="1"/>
    <col min="11519" max="11519" width="17.7109375" customWidth="1"/>
    <col min="11520" max="11520" width="20" customWidth="1"/>
    <col min="11521" max="11521" width="33.28515625" customWidth="1"/>
    <col min="11522" max="11522" width="12.42578125" customWidth="1"/>
    <col min="11523" max="11523" width="21.5703125" customWidth="1"/>
    <col min="11524" max="11525" width="19" customWidth="1"/>
    <col min="11526" max="11526" width="16.42578125" customWidth="1"/>
    <col min="11527" max="11527" width="25" customWidth="1"/>
    <col min="11529" max="11529" width="22.5703125" customWidth="1"/>
    <col min="11530" max="11530" width="20.42578125" customWidth="1"/>
    <col min="11531" max="11531" width="16.7109375" customWidth="1"/>
    <col min="11532" max="11532" width="19.5703125" customWidth="1"/>
    <col min="11533" max="11533" width="24.5703125" customWidth="1"/>
    <col min="11534" max="11534" width="14.140625" customWidth="1"/>
    <col min="11535" max="11535" width="24.5703125" customWidth="1"/>
    <col min="11536" max="11536" width="19.42578125" customWidth="1"/>
    <col min="11538" max="11538" width="14.28515625" customWidth="1"/>
    <col min="11539" max="11539" width="19.42578125" customWidth="1"/>
    <col min="11540" max="11540" width="13.28515625" customWidth="1"/>
    <col min="11541" max="11541" width="19.28515625" customWidth="1"/>
    <col min="11767" max="11767" width="24.28515625" customWidth="1"/>
    <col min="11768" max="11769" width="24.7109375" customWidth="1"/>
    <col min="11770" max="11770" width="17.7109375" customWidth="1"/>
    <col min="11772" max="11772" width="12.42578125" customWidth="1"/>
    <col min="11773" max="11773" width="12" customWidth="1"/>
    <col min="11774" max="11774" width="20.85546875" customWidth="1"/>
    <col min="11775" max="11775" width="17.7109375" customWidth="1"/>
    <col min="11776" max="11776" width="20" customWidth="1"/>
    <col min="11777" max="11777" width="33.28515625" customWidth="1"/>
    <col min="11778" max="11778" width="12.42578125" customWidth="1"/>
    <col min="11779" max="11779" width="21.5703125" customWidth="1"/>
    <col min="11780" max="11781" width="19" customWidth="1"/>
    <col min="11782" max="11782" width="16.42578125" customWidth="1"/>
    <col min="11783" max="11783" width="25" customWidth="1"/>
    <col min="11785" max="11785" width="22.5703125" customWidth="1"/>
    <col min="11786" max="11786" width="20.42578125" customWidth="1"/>
    <col min="11787" max="11787" width="16.7109375" customWidth="1"/>
    <col min="11788" max="11788" width="19.5703125" customWidth="1"/>
    <col min="11789" max="11789" width="24.5703125" customWidth="1"/>
    <col min="11790" max="11790" width="14.140625" customWidth="1"/>
    <col min="11791" max="11791" width="24.5703125" customWidth="1"/>
    <col min="11792" max="11792" width="19.42578125" customWidth="1"/>
    <col min="11794" max="11794" width="14.28515625" customWidth="1"/>
    <col min="11795" max="11795" width="19.42578125" customWidth="1"/>
    <col min="11796" max="11796" width="13.28515625" customWidth="1"/>
    <col min="11797" max="11797" width="19.28515625" customWidth="1"/>
    <col min="12023" max="12023" width="24.28515625" customWidth="1"/>
    <col min="12024" max="12025" width="24.7109375" customWidth="1"/>
    <col min="12026" max="12026" width="17.7109375" customWidth="1"/>
    <col min="12028" max="12028" width="12.42578125" customWidth="1"/>
    <col min="12029" max="12029" width="12" customWidth="1"/>
    <col min="12030" max="12030" width="20.85546875" customWidth="1"/>
    <col min="12031" max="12031" width="17.7109375" customWidth="1"/>
    <col min="12032" max="12032" width="20" customWidth="1"/>
    <col min="12033" max="12033" width="33.28515625" customWidth="1"/>
    <col min="12034" max="12034" width="12.42578125" customWidth="1"/>
    <col min="12035" max="12035" width="21.5703125" customWidth="1"/>
    <col min="12036" max="12037" width="19" customWidth="1"/>
    <col min="12038" max="12038" width="16.42578125" customWidth="1"/>
    <col min="12039" max="12039" width="25" customWidth="1"/>
    <col min="12041" max="12041" width="22.5703125" customWidth="1"/>
    <col min="12042" max="12042" width="20.42578125" customWidth="1"/>
    <col min="12043" max="12043" width="16.7109375" customWidth="1"/>
    <col min="12044" max="12044" width="19.5703125" customWidth="1"/>
    <col min="12045" max="12045" width="24.5703125" customWidth="1"/>
    <col min="12046" max="12046" width="14.140625" customWidth="1"/>
    <col min="12047" max="12047" width="24.5703125" customWidth="1"/>
    <col min="12048" max="12048" width="19.42578125" customWidth="1"/>
    <col min="12050" max="12050" width="14.28515625" customWidth="1"/>
    <col min="12051" max="12051" width="19.42578125" customWidth="1"/>
    <col min="12052" max="12052" width="13.28515625" customWidth="1"/>
    <col min="12053" max="12053" width="19.28515625" customWidth="1"/>
    <col min="12279" max="12279" width="24.28515625" customWidth="1"/>
    <col min="12280" max="12281" width="24.7109375" customWidth="1"/>
    <col min="12282" max="12282" width="17.7109375" customWidth="1"/>
    <col min="12284" max="12284" width="12.42578125" customWidth="1"/>
    <col min="12285" max="12285" width="12" customWidth="1"/>
    <col min="12286" max="12286" width="20.85546875" customWidth="1"/>
    <col min="12287" max="12287" width="17.7109375" customWidth="1"/>
    <col min="12288" max="12288" width="20" customWidth="1"/>
    <col min="12289" max="12289" width="33.28515625" customWidth="1"/>
    <col min="12290" max="12290" width="12.42578125" customWidth="1"/>
    <col min="12291" max="12291" width="21.5703125" customWidth="1"/>
    <col min="12292" max="12293" width="19" customWidth="1"/>
    <col min="12294" max="12294" width="16.42578125" customWidth="1"/>
    <col min="12295" max="12295" width="25" customWidth="1"/>
    <col min="12297" max="12297" width="22.5703125" customWidth="1"/>
    <col min="12298" max="12298" width="20.42578125" customWidth="1"/>
    <col min="12299" max="12299" width="16.7109375" customWidth="1"/>
    <col min="12300" max="12300" width="19.5703125" customWidth="1"/>
    <col min="12301" max="12301" width="24.5703125" customWidth="1"/>
    <col min="12302" max="12302" width="14.140625" customWidth="1"/>
    <col min="12303" max="12303" width="24.5703125" customWidth="1"/>
    <col min="12304" max="12304" width="19.42578125" customWidth="1"/>
    <col min="12306" max="12306" width="14.28515625" customWidth="1"/>
    <col min="12307" max="12307" width="19.42578125" customWidth="1"/>
    <col min="12308" max="12308" width="13.28515625" customWidth="1"/>
    <col min="12309" max="12309" width="19.28515625" customWidth="1"/>
    <col min="12535" max="12535" width="24.28515625" customWidth="1"/>
    <col min="12536" max="12537" width="24.7109375" customWidth="1"/>
    <col min="12538" max="12538" width="17.7109375" customWidth="1"/>
    <col min="12540" max="12540" width="12.42578125" customWidth="1"/>
    <col min="12541" max="12541" width="12" customWidth="1"/>
    <col min="12542" max="12542" width="20.85546875" customWidth="1"/>
    <col min="12543" max="12543" width="17.7109375" customWidth="1"/>
    <col min="12544" max="12544" width="20" customWidth="1"/>
    <col min="12545" max="12545" width="33.28515625" customWidth="1"/>
    <col min="12546" max="12546" width="12.42578125" customWidth="1"/>
    <col min="12547" max="12547" width="21.5703125" customWidth="1"/>
    <col min="12548" max="12549" width="19" customWidth="1"/>
    <col min="12550" max="12550" width="16.42578125" customWidth="1"/>
    <col min="12551" max="12551" width="25" customWidth="1"/>
    <col min="12553" max="12553" width="22.5703125" customWidth="1"/>
    <col min="12554" max="12554" width="20.42578125" customWidth="1"/>
    <col min="12555" max="12555" width="16.7109375" customWidth="1"/>
    <col min="12556" max="12556" width="19.5703125" customWidth="1"/>
    <col min="12557" max="12557" width="24.5703125" customWidth="1"/>
    <col min="12558" max="12558" width="14.140625" customWidth="1"/>
    <col min="12559" max="12559" width="24.5703125" customWidth="1"/>
    <col min="12560" max="12560" width="19.42578125" customWidth="1"/>
    <col min="12562" max="12562" width="14.28515625" customWidth="1"/>
    <col min="12563" max="12563" width="19.42578125" customWidth="1"/>
    <col min="12564" max="12564" width="13.28515625" customWidth="1"/>
    <col min="12565" max="12565" width="19.28515625" customWidth="1"/>
    <col min="12791" max="12791" width="24.28515625" customWidth="1"/>
    <col min="12792" max="12793" width="24.7109375" customWidth="1"/>
    <col min="12794" max="12794" width="17.7109375" customWidth="1"/>
    <col min="12796" max="12796" width="12.42578125" customWidth="1"/>
    <col min="12797" max="12797" width="12" customWidth="1"/>
    <col min="12798" max="12798" width="20.85546875" customWidth="1"/>
    <col min="12799" max="12799" width="17.7109375" customWidth="1"/>
    <col min="12800" max="12800" width="20" customWidth="1"/>
    <col min="12801" max="12801" width="33.28515625" customWidth="1"/>
    <col min="12802" max="12802" width="12.42578125" customWidth="1"/>
    <col min="12803" max="12803" width="21.5703125" customWidth="1"/>
    <col min="12804" max="12805" width="19" customWidth="1"/>
    <col min="12806" max="12806" width="16.42578125" customWidth="1"/>
    <col min="12807" max="12807" width="25" customWidth="1"/>
    <col min="12809" max="12809" width="22.5703125" customWidth="1"/>
    <col min="12810" max="12810" width="20.42578125" customWidth="1"/>
    <col min="12811" max="12811" width="16.7109375" customWidth="1"/>
    <col min="12812" max="12812" width="19.5703125" customWidth="1"/>
    <col min="12813" max="12813" width="24.5703125" customWidth="1"/>
    <col min="12814" max="12814" width="14.140625" customWidth="1"/>
    <col min="12815" max="12815" width="24.5703125" customWidth="1"/>
    <col min="12816" max="12816" width="19.42578125" customWidth="1"/>
    <col min="12818" max="12818" width="14.28515625" customWidth="1"/>
    <col min="12819" max="12819" width="19.42578125" customWidth="1"/>
    <col min="12820" max="12820" width="13.28515625" customWidth="1"/>
    <col min="12821" max="12821" width="19.28515625" customWidth="1"/>
    <col min="13047" max="13047" width="24.28515625" customWidth="1"/>
    <col min="13048" max="13049" width="24.7109375" customWidth="1"/>
    <col min="13050" max="13050" width="17.7109375" customWidth="1"/>
    <col min="13052" max="13052" width="12.42578125" customWidth="1"/>
    <col min="13053" max="13053" width="12" customWidth="1"/>
    <col min="13054" max="13054" width="20.85546875" customWidth="1"/>
    <col min="13055" max="13055" width="17.7109375" customWidth="1"/>
    <col min="13056" max="13056" width="20" customWidth="1"/>
    <col min="13057" max="13057" width="33.28515625" customWidth="1"/>
    <col min="13058" max="13058" width="12.42578125" customWidth="1"/>
    <col min="13059" max="13059" width="21.5703125" customWidth="1"/>
    <col min="13060" max="13061" width="19" customWidth="1"/>
    <col min="13062" max="13062" width="16.42578125" customWidth="1"/>
    <col min="13063" max="13063" width="25" customWidth="1"/>
    <col min="13065" max="13065" width="22.5703125" customWidth="1"/>
    <col min="13066" max="13066" width="20.42578125" customWidth="1"/>
    <col min="13067" max="13067" width="16.7109375" customWidth="1"/>
    <col min="13068" max="13068" width="19.5703125" customWidth="1"/>
    <col min="13069" max="13069" width="24.5703125" customWidth="1"/>
    <col min="13070" max="13070" width="14.140625" customWidth="1"/>
    <col min="13071" max="13071" width="24.5703125" customWidth="1"/>
    <col min="13072" max="13072" width="19.42578125" customWidth="1"/>
    <col min="13074" max="13074" width="14.28515625" customWidth="1"/>
    <col min="13075" max="13075" width="19.42578125" customWidth="1"/>
    <col min="13076" max="13076" width="13.28515625" customWidth="1"/>
    <col min="13077" max="13077" width="19.28515625" customWidth="1"/>
    <col min="13303" max="13303" width="24.28515625" customWidth="1"/>
    <col min="13304" max="13305" width="24.7109375" customWidth="1"/>
    <col min="13306" max="13306" width="17.7109375" customWidth="1"/>
    <col min="13308" max="13308" width="12.42578125" customWidth="1"/>
    <col min="13309" max="13309" width="12" customWidth="1"/>
    <col min="13310" max="13310" width="20.85546875" customWidth="1"/>
    <col min="13311" max="13311" width="17.7109375" customWidth="1"/>
    <col min="13312" max="13312" width="20" customWidth="1"/>
    <col min="13313" max="13313" width="33.28515625" customWidth="1"/>
    <col min="13314" max="13314" width="12.42578125" customWidth="1"/>
    <col min="13315" max="13315" width="21.5703125" customWidth="1"/>
    <col min="13316" max="13317" width="19" customWidth="1"/>
    <col min="13318" max="13318" width="16.42578125" customWidth="1"/>
    <col min="13319" max="13319" width="25" customWidth="1"/>
    <col min="13321" max="13321" width="22.5703125" customWidth="1"/>
    <col min="13322" max="13322" width="20.42578125" customWidth="1"/>
    <col min="13323" max="13323" width="16.7109375" customWidth="1"/>
    <col min="13324" max="13324" width="19.5703125" customWidth="1"/>
    <col min="13325" max="13325" width="24.5703125" customWidth="1"/>
    <col min="13326" max="13326" width="14.140625" customWidth="1"/>
    <col min="13327" max="13327" width="24.5703125" customWidth="1"/>
    <col min="13328" max="13328" width="19.42578125" customWidth="1"/>
    <col min="13330" max="13330" width="14.28515625" customWidth="1"/>
    <col min="13331" max="13331" width="19.42578125" customWidth="1"/>
    <col min="13332" max="13332" width="13.28515625" customWidth="1"/>
    <col min="13333" max="13333" width="19.28515625" customWidth="1"/>
    <col min="13559" max="13559" width="24.28515625" customWidth="1"/>
    <col min="13560" max="13561" width="24.7109375" customWidth="1"/>
    <col min="13562" max="13562" width="17.7109375" customWidth="1"/>
    <col min="13564" max="13564" width="12.42578125" customWidth="1"/>
    <col min="13565" max="13565" width="12" customWidth="1"/>
    <col min="13566" max="13566" width="20.85546875" customWidth="1"/>
    <col min="13567" max="13567" width="17.7109375" customWidth="1"/>
    <col min="13568" max="13568" width="20" customWidth="1"/>
    <col min="13569" max="13569" width="33.28515625" customWidth="1"/>
    <col min="13570" max="13570" width="12.42578125" customWidth="1"/>
    <col min="13571" max="13571" width="21.5703125" customWidth="1"/>
    <col min="13572" max="13573" width="19" customWidth="1"/>
    <col min="13574" max="13574" width="16.42578125" customWidth="1"/>
    <col min="13575" max="13575" width="25" customWidth="1"/>
    <col min="13577" max="13577" width="22.5703125" customWidth="1"/>
    <col min="13578" max="13578" width="20.42578125" customWidth="1"/>
    <col min="13579" max="13579" width="16.7109375" customWidth="1"/>
    <col min="13580" max="13580" width="19.5703125" customWidth="1"/>
    <col min="13581" max="13581" width="24.5703125" customWidth="1"/>
    <col min="13582" max="13582" width="14.140625" customWidth="1"/>
    <col min="13583" max="13583" width="24.5703125" customWidth="1"/>
    <col min="13584" max="13584" width="19.42578125" customWidth="1"/>
    <col min="13586" max="13586" width="14.28515625" customWidth="1"/>
    <col min="13587" max="13587" width="19.42578125" customWidth="1"/>
    <col min="13588" max="13588" width="13.28515625" customWidth="1"/>
    <col min="13589" max="13589" width="19.28515625" customWidth="1"/>
    <col min="13815" max="13815" width="24.28515625" customWidth="1"/>
    <col min="13816" max="13817" width="24.7109375" customWidth="1"/>
    <col min="13818" max="13818" width="17.7109375" customWidth="1"/>
    <col min="13820" max="13820" width="12.42578125" customWidth="1"/>
    <col min="13821" max="13821" width="12" customWidth="1"/>
    <col min="13822" max="13822" width="20.85546875" customWidth="1"/>
    <col min="13823" max="13823" width="17.7109375" customWidth="1"/>
    <col min="13824" max="13824" width="20" customWidth="1"/>
    <col min="13825" max="13825" width="33.28515625" customWidth="1"/>
    <col min="13826" max="13826" width="12.42578125" customWidth="1"/>
    <col min="13827" max="13827" width="21.5703125" customWidth="1"/>
    <col min="13828" max="13829" width="19" customWidth="1"/>
    <col min="13830" max="13830" width="16.42578125" customWidth="1"/>
    <col min="13831" max="13831" width="25" customWidth="1"/>
    <col min="13833" max="13833" width="22.5703125" customWidth="1"/>
    <col min="13834" max="13834" width="20.42578125" customWidth="1"/>
    <col min="13835" max="13835" width="16.7109375" customWidth="1"/>
    <col min="13836" max="13836" width="19.5703125" customWidth="1"/>
    <col min="13837" max="13837" width="24.5703125" customWidth="1"/>
    <col min="13838" max="13838" width="14.140625" customWidth="1"/>
    <col min="13839" max="13839" width="24.5703125" customWidth="1"/>
    <col min="13840" max="13840" width="19.42578125" customWidth="1"/>
    <col min="13842" max="13842" width="14.28515625" customWidth="1"/>
    <col min="13843" max="13843" width="19.42578125" customWidth="1"/>
    <col min="13844" max="13844" width="13.28515625" customWidth="1"/>
    <col min="13845" max="13845" width="19.28515625" customWidth="1"/>
    <col min="14071" max="14071" width="24.28515625" customWidth="1"/>
    <col min="14072" max="14073" width="24.7109375" customWidth="1"/>
    <col min="14074" max="14074" width="17.7109375" customWidth="1"/>
    <col min="14076" max="14076" width="12.42578125" customWidth="1"/>
    <col min="14077" max="14077" width="12" customWidth="1"/>
    <col min="14078" max="14078" width="20.85546875" customWidth="1"/>
    <col min="14079" max="14079" width="17.7109375" customWidth="1"/>
    <col min="14080" max="14080" width="20" customWidth="1"/>
    <col min="14081" max="14081" width="33.28515625" customWidth="1"/>
    <col min="14082" max="14082" width="12.42578125" customWidth="1"/>
    <col min="14083" max="14083" width="21.5703125" customWidth="1"/>
    <col min="14084" max="14085" width="19" customWidth="1"/>
    <col min="14086" max="14086" width="16.42578125" customWidth="1"/>
    <col min="14087" max="14087" width="25" customWidth="1"/>
    <col min="14089" max="14089" width="22.5703125" customWidth="1"/>
    <col min="14090" max="14090" width="20.42578125" customWidth="1"/>
    <col min="14091" max="14091" width="16.7109375" customWidth="1"/>
    <col min="14092" max="14092" width="19.5703125" customWidth="1"/>
    <col min="14093" max="14093" width="24.5703125" customWidth="1"/>
    <col min="14094" max="14094" width="14.140625" customWidth="1"/>
    <col min="14095" max="14095" width="24.5703125" customWidth="1"/>
    <col min="14096" max="14096" width="19.42578125" customWidth="1"/>
    <col min="14098" max="14098" width="14.28515625" customWidth="1"/>
    <col min="14099" max="14099" width="19.42578125" customWidth="1"/>
    <col min="14100" max="14100" width="13.28515625" customWidth="1"/>
    <col min="14101" max="14101" width="19.28515625" customWidth="1"/>
    <col min="14327" max="14327" width="24.28515625" customWidth="1"/>
    <col min="14328" max="14329" width="24.7109375" customWidth="1"/>
    <col min="14330" max="14330" width="17.7109375" customWidth="1"/>
    <col min="14332" max="14332" width="12.42578125" customWidth="1"/>
    <col min="14333" max="14333" width="12" customWidth="1"/>
    <col min="14334" max="14334" width="20.85546875" customWidth="1"/>
    <col min="14335" max="14335" width="17.7109375" customWidth="1"/>
    <col min="14336" max="14336" width="20" customWidth="1"/>
    <col min="14337" max="14337" width="33.28515625" customWidth="1"/>
    <col min="14338" max="14338" width="12.42578125" customWidth="1"/>
    <col min="14339" max="14339" width="21.5703125" customWidth="1"/>
    <col min="14340" max="14341" width="19" customWidth="1"/>
    <col min="14342" max="14342" width="16.42578125" customWidth="1"/>
    <col min="14343" max="14343" width="25" customWidth="1"/>
    <col min="14345" max="14345" width="22.5703125" customWidth="1"/>
    <col min="14346" max="14346" width="20.42578125" customWidth="1"/>
    <col min="14347" max="14347" width="16.7109375" customWidth="1"/>
    <col min="14348" max="14348" width="19.5703125" customWidth="1"/>
    <col min="14349" max="14349" width="24.5703125" customWidth="1"/>
    <col min="14350" max="14350" width="14.140625" customWidth="1"/>
    <col min="14351" max="14351" width="24.5703125" customWidth="1"/>
    <col min="14352" max="14352" width="19.42578125" customWidth="1"/>
    <col min="14354" max="14354" width="14.28515625" customWidth="1"/>
    <col min="14355" max="14355" width="19.42578125" customWidth="1"/>
    <col min="14356" max="14356" width="13.28515625" customWidth="1"/>
    <col min="14357" max="14357" width="19.28515625" customWidth="1"/>
    <col min="14583" max="14583" width="24.28515625" customWidth="1"/>
    <col min="14584" max="14585" width="24.7109375" customWidth="1"/>
    <col min="14586" max="14586" width="17.7109375" customWidth="1"/>
    <col min="14588" max="14588" width="12.42578125" customWidth="1"/>
    <col min="14589" max="14589" width="12" customWidth="1"/>
    <col min="14590" max="14590" width="20.85546875" customWidth="1"/>
    <col min="14591" max="14591" width="17.7109375" customWidth="1"/>
    <col min="14592" max="14592" width="20" customWidth="1"/>
    <col min="14593" max="14593" width="33.28515625" customWidth="1"/>
    <col min="14594" max="14594" width="12.42578125" customWidth="1"/>
    <col min="14595" max="14595" width="21.5703125" customWidth="1"/>
    <col min="14596" max="14597" width="19" customWidth="1"/>
    <col min="14598" max="14598" width="16.42578125" customWidth="1"/>
    <col min="14599" max="14599" width="25" customWidth="1"/>
    <col min="14601" max="14601" width="22.5703125" customWidth="1"/>
    <col min="14602" max="14602" width="20.42578125" customWidth="1"/>
    <col min="14603" max="14603" width="16.7109375" customWidth="1"/>
    <col min="14604" max="14604" width="19.5703125" customWidth="1"/>
    <col min="14605" max="14605" width="24.5703125" customWidth="1"/>
    <col min="14606" max="14606" width="14.140625" customWidth="1"/>
    <col min="14607" max="14607" width="24.5703125" customWidth="1"/>
    <col min="14608" max="14608" width="19.42578125" customWidth="1"/>
    <col min="14610" max="14610" width="14.28515625" customWidth="1"/>
    <col min="14611" max="14611" width="19.42578125" customWidth="1"/>
    <col min="14612" max="14612" width="13.28515625" customWidth="1"/>
    <col min="14613" max="14613" width="19.28515625" customWidth="1"/>
    <col min="14839" max="14839" width="24.28515625" customWidth="1"/>
    <col min="14840" max="14841" width="24.7109375" customWidth="1"/>
    <col min="14842" max="14842" width="17.7109375" customWidth="1"/>
    <col min="14844" max="14844" width="12.42578125" customWidth="1"/>
    <col min="14845" max="14845" width="12" customWidth="1"/>
    <col min="14846" max="14846" width="20.85546875" customWidth="1"/>
    <col min="14847" max="14847" width="17.7109375" customWidth="1"/>
    <col min="14848" max="14848" width="20" customWidth="1"/>
    <col min="14849" max="14849" width="33.28515625" customWidth="1"/>
    <col min="14850" max="14850" width="12.42578125" customWidth="1"/>
    <col min="14851" max="14851" width="21.5703125" customWidth="1"/>
    <col min="14852" max="14853" width="19" customWidth="1"/>
    <col min="14854" max="14854" width="16.42578125" customWidth="1"/>
    <col min="14855" max="14855" width="25" customWidth="1"/>
    <col min="14857" max="14857" width="22.5703125" customWidth="1"/>
    <col min="14858" max="14858" width="20.42578125" customWidth="1"/>
    <col min="14859" max="14859" width="16.7109375" customWidth="1"/>
    <col min="14860" max="14860" width="19.5703125" customWidth="1"/>
    <col min="14861" max="14861" width="24.5703125" customWidth="1"/>
    <col min="14862" max="14862" width="14.140625" customWidth="1"/>
    <col min="14863" max="14863" width="24.5703125" customWidth="1"/>
    <col min="14864" max="14864" width="19.42578125" customWidth="1"/>
    <col min="14866" max="14866" width="14.28515625" customWidth="1"/>
    <col min="14867" max="14867" width="19.42578125" customWidth="1"/>
    <col min="14868" max="14868" width="13.28515625" customWidth="1"/>
    <col min="14869" max="14869" width="19.28515625" customWidth="1"/>
    <col min="15095" max="15095" width="24.28515625" customWidth="1"/>
    <col min="15096" max="15097" width="24.7109375" customWidth="1"/>
    <col min="15098" max="15098" width="17.7109375" customWidth="1"/>
    <col min="15100" max="15100" width="12.42578125" customWidth="1"/>
    <col min="15101" max="15101" width="12" customWidth="1"/>
    <col min="15102" max="15102" width="20.85546875" customWidth="1"/>
    <col min="15103" max="15103" width="17.7109375" customWidth="1"/>
    <col min="15104" max="15104" width="20" customWidth="1"/>
    <col min="15105" max="15105" width="33.28515625" customWidth="1"/>
    <col min="15106" max="15106" width="12.42578125" customWidth="1"/>
    <col min="15107" max="15107" width="21.5703125" customWidth="1"/>
    <col min="15108" max="15109" width="19" customWidth="1"/>
    <col min="15110" max="15110" width="16.42578125" customWidth="1"/>
    <col min="15111" max="15111" width="25" customWidth="1"/>
    <col min="15113" max="15113" width="22.5703125" customWidth="1"/>
    <col min="15114" max="15114" width="20.42578125" customWidth="1"/>
    <col min="15115" max="15115" width="16.7109375" customWidth="1"/>
    <col min="15116" max="15116" width="19.5703125" customWidth="1"/>
    <col min="15117" max="15117" width="24.5703125" customWidth="1"/>
    <col min="15118" max="15118" width="14.140625" customWidth="1"/>
    <col min="15119" max="15119" width="24.5703125" customWidth="1"/>
    <col min="15120" max="15120" width="19.42578125" customWidth="1"/>
    <col min="15122" max="15122" width="14.28515625" customWidth="1"/>
    <col min="15123" max="15123" width="19.42578125" customWidth="1"/>
    <col min="15124" max="15124" width="13.28515625" customWidth="1"/>
    <col min="15125" max="15125" width="19.28515625" customWidth="1"/>
    <col min="15351" max="15351" width="24.28515625" customWidth="1"/>
    <col min="15352" max="15353" width="24.7109375" customWidth="1"/>
    <col min="15354" max="15354" width="17.7109375" customWidth="1"/>
    <col min="15356" max="15356" width="12.42578125" customWidth="1"/>
    <col min="15357" max="15357" width="12" customWidth="1"/>
    <col min="15358" max="15358" width="20.85546875" customWidth="1"/>
    <col min="15359" max="15359" width="17.7109375" customWidth="1"/>
    <col min="15360" max="15360" width="20" customWidth="1"/>
    <col min="15361" max="15361" width="33.28515625" customWidth="1"/>
    <col min="15362" max="15362" width="12.42578125" customWidth="1"/>
    <col min="15363" max="15363" width="21.5703125" customWidth="1"/>
    <col min="15364" max="15365" width="19" customWidth="1"/>
    <col min="15366" max="15366" width="16.42578125" customWidth="1"/>
    <col min="15367" max="15367" width="25" customWidth="1"/>
    <col min="15369" max="15369" width="22.5703125" customWidth="1"/>
    <col min="15370" max="15370" width="20.42578125" customWidth="1"/>
    <col min="15371" max="15371" width="16.7109375" customWidth="1"/>
    <col min="15372" max="15372" width="19.5703125" customWidth="1"/>
    <col min="15373" max="15373" width="24.5703125" customWidth="1"/>
    <col min="15374" max="15374" width="14.140625" customWidth="1"/>
    <col min="15375" max="15375" width="24.5703125" customWidth="1"/>
    <col min="15376" max="15376" width="19.42578125" customWidth="1"/>
    <col min="15378" max="15378" width="14.28515625" customWidth="1"/>
    <col min="15379" max="15379" width="19.42578125" customWidth="1"/>
    <col min="15380" max="15380" width="13.28515625" customWidth="1"/>
    <col min="15381" max="15381" width="19.28515625" customWidth="1"/>
    <col min="15607" max="15607" width="24.28515625" customWidth="1"/>
    <col min="15608" max="15609" width="24.7109375" customWidth="1"/>
    <col min="15610" max="15610" width="17.7109375" customWidth="1"/>
    <col min="15612" max="15612" width="12.42578125" customWidth="1"/>
    <col min="15613" max="15613" width="12" customWidth="1"/>
    <col min="15614" max="15614" width="20.85546875" customWidth="1"/>
    <col min="15615" max="15615" width="17.7109375" customWidth="1"/>
    <col min="15616" max="15616" width="20" customWidth="1"/>
    <col min="15617" max="15617" width="33.28515625" customWidth="1"/>
    <col min="15618" max="15618" width="12.42578125" customWidth="1"/>
    <col min="15619" max="15619" width="21.5703125" customWidth="1"/>
    <col min="15620" max="15621" width="19" customWidth="1"/>
    <col min="15622" max="15622" width="16.42578125" customWidth="1"/>
    <col min="15623" max="15623" width="25" customWidth="1"/>
    <col min="15625" max="15625" width="22.5703125" customWidth="1"/>
    <col min="15626" max="15626" width="20.42578125" customWidth="1"/>
    <col min="15627" max="15627" width="16.7109375" customWidth="1"/>
    <col min="15628" max="15628" width="19.5703125" customWidth="1"/>
    <col min="15629" max="15629" width="24.5703125" customWidth="1"/>
    <col min="15630" max="15630" width="14.140625" customWidth="1"/>
    <col min="15631" max="15631" width="24.5703125" customWidth="1"/>
    <col min="15632" max="15632" width="19.42578125" customWidth="1"/>
    <col min="15634" max="15634" width="14.28515625" customWidth="1"/>
    <col min="15635" max="15635" width="19.42578125" customWidth="1"/>
    <col min="15636" max="15636" width="13.28515625" customWidth="1"/>
    <col min="15637" max="15637" width="19.28515625" customWidth="1"/>
    <col min="15863" max="15863" width="24.28515625" customWidth="1"/>
    <col min="15864" max="15865" width="24.7109375" customWidth="1"/>
    <col min="15866" max="15866" width="17.7109375" customWidth="1"/>
    <col min="15868" max="15868" width="12.42578125" customWidth="1"/>
    <col min="15869" max="15869" width="12" customWidth="1"/>
    <col min="15870" max="15870" width="20.85546875" customWidth="1"/>
    <col min="15871" max="15871" width="17.7109375" customWidth="1"/>
    <col min="15872" max="15872" width="20" customWidth="1"/>
    <col min="15873" max="15873" width="33.28515625" customWidth="1"/>
    <col min="15874" max="15874" width="12.42578125" customWidth="1"/>
    <col min="15875" max="15875" width="21.5703125" customWidth="1"/>
    <col min="15876" max="15877" width="19" customWidth="1"/>
    <col min="15878" max="15878" width="16.42578125" customWidth="1"/>
    <col min="15879" max="15879" width="25" customWidth="1"/>
    <col min="15881" max="15881" width="22.5703125" customWidth="1"/>
    <col min="15882" max="15882" width="20.42578125" customWidth="1"/>
    <col min="15883" max="15883" width="16.7109375" customWidth="1"/>
    <col min="15884" max="15884" width="19.5703125" customWidth="1"/>
    <col min="15885" max="15885" width="24.5703125" customWidth="1"/>
    <col min="15886" max="15886" width="14.140625" customWidth="1"/>
    <col min="15887" max="15887" width="24.5703125" customWidth="1"/>
    <col min="15888" max="15888" width="19.42578125" customWidth="1"/>
    <col min="15890" max="15890" width="14.28515625" customWidth="1"/>
    <col min="15891" max="15891" width="19.42578125" customWidth="1"/>
    <col min="15892" max="15892" width="13.28515625" customWidth="1"/>
    <col min="15893" max="15893" width="19.28515625" customWidth="1"/>
    <col min="16119" max="16119" width="24.28515625" customWidth="1"/>
    <col min="16120" max="16121" width="24.7109375" customWidth="1"/>
    <col min="16122" max="16122" width="17.7109375" customWidth="1"/>
    <col min="16124" max="16124" width="12.42578125" customWidth="1"/>
    <col min="16125" max="16125" width="12" customWidth="1"/>
    <col min="16126" max="16126" width="20.85546875" customWidth="1"/>
    <col min="16127" max="16127" width="17.7109375" customWidth="1"/>
    <col min="16128" max="16128" width="20" customWidth="1"/>
    <col min="16129" max="16129" width="33.28515625" customWidth="1"/>
    <col min="16130" max="16130" width="12.42578125" customWidth="1"/>
    <col min="16131" max="16131" width="21.5703125" customWidth="1"/>
    <col min="16132" max="16133" width="19" customWidth="1"/>
    <col min="16134" max="16134" width="16.42578125" customWidth="1"/>
    <col min="16135" max="16135" width="25" customWidth="1"/>
    <col min="16137" max="16137" width="22.5703125" customWidth="1"/>
    <col min="16138" max="16138" width="20.42578125" customWidth="1"/>
    <col min="16139" max="16139" width="16.7109375" customWidth="1"/>
    <col min="16140" max="16140" width="19.5703125" customWidth="1"/>
    <col min="16141" max="16141" width="24.5703125" customWidth="1"/>
    <col min="16142" max="16142" width="14.140625" customWidth="1"/>
    <col min="16143" max="16143" width="24.5703125" customWidth="1"/>
    <col min="16144" max="16144" width="19.42578125" customWidth="1"/>
    <col min="16146" max="16146" width="14.28515625" customWidth="1"/>
    <col min="16147" max="16147" width="19.42578125" customWidth="1"/>
    <col min="16148" max="16148" width="13.28515625" customWidth="1"/>
    <col min="16149" max="16149" width="19.28515625" customWidth="1"/>
  </cols>
  <sheetData>
    <row r="1" spans="1:36" ht="19.5" customHeight="1">
      <c r="A1" s="200"/>
      <c r="B1" s="200"/>
      <c r="C1" s="201" t="s">
        <v>0</v>
      </c>
      <c r="D1" s="201"/>
      <c r="E1" s="201"/>
      <c r="F1" s="201"/>
      <c r="G1" s="201"/>
      <c r="H1" s="201"/>
      <c r="I1" s="201"/>
      <c r="J1" s="201"/>
      <c r="K1" s="201"/>
      <c r="L1" s="201"/>
      <c r="M1" s="201"/>
      <c r="N1" s="201"/>
      <c r="O1" s="201"/>
      <c r="P1" s="201"/>
      <c r="Q1" s="201"/>
      <c r="R1" s="201"/>
      <c r="S1" s="201"/>
      <c r="T1" s="201"/>
      <c r="U1" s="201"/>
      <c r="V1" s="201"/>
      <c r="W1" s="201"/>
      <c r="X1" s="65"/>
      <c r="Y1" s="65"/>
      <c r="Z1" s="65"/>
      <c r="AA1" s="65"/>
      <c r="AB1" s="65"/>
      <c r="AC1" s="85"/>
      <c r="AD1" s="85"/>
      <c r="AE1" s="85"/>
      <c r="AF1" s="85"/>
      <c r="AG1" s="85"/>
    </row>
    <row r="2" spans="1:36" ht="15" customHeight="1">
      <c r="A2" s="200"/>
      <c r="B2" s="200"/>
      <c r="C2" s="201"/>
      <c r="D2" s="201"/>
      <c r="E2" s="201"/>
      <c r="F2" s="201"/>
      <c r="G2" s="201"/>
      <c r="H2" s="201"/>
      <c r="I2" s="201"/>
      <c r="J2" s="201"/>
      <c r="K2" s="201"/>
      <c r="L2" s="201"/>
      <c r="M2" s="201"/>
      <c r="N2" s="201"/>
      <c r="O2" s="201"/>
      <c r="P2" s="201"/>
      <c r="Q2" s="201"/>
      <c r="R2" s="201"/>
      <c r="S2" s="201"/>
      <c r="T2" s="201"/>
      <c r="U2" s="201"/>
      <c r="V2" s="201"/>
      <c r="W2" s="201"/>
      <c r="X2" s="65"/>
      <c r="Y2" s="65"/>
      <c r="Z2" s="65"/>
      <c r="AA2" s="65"/>
      <c r="AB2" s="65"/>
      <c r="AC2" s="85"/>
      <c r="AD2" s="85"/>
      <c r="AE2" s="85"/>
      <c r="AF2" s="85"/>
      <c r="AG2" s="85"/>
    </row>
    <row r="3" spans="1:36" ht="15" customHeight="1">
      <c r="A3" s="200"/>
      <c r="B3" s="200"/>
      <c r="C3" s="201"/>
      <c r="D3" s="201"/>
      <c r="E3" s="201"/>
      <c r="F3" s="201"/>
      <c r="G3" s="201"/>
      <c r="H3" s="201"/>
      <c r="I3" s="201"/>
      <c r="J3" s="201"/>
      <c r="K3" s="201"/>
      <c r="L3" s="201"/>
      <c r="M3" s="201"/>
      <c r="N3" s="201"/>
      <c r="O3" s="201"/>
      <c r="P3" s="201"/>
      <c r="Q3" s="201"/>
      <c r="R3" s="201"/>
      <c r="S3" s="201"/>
      <c r="T3" s="201"/>
      <c r="U3" s="201"/>
      <c r="V3" s="201"/>
      <c r="W3" s="201"/>
      <c r="X3" s="65"/>
      <c r="Y3" s="65"/>
      <c r="Z3" s="65"/>
      <c r="AA3" s="65"/>
      <c r="AB3" s="65"/>
      <c r="AC3" s="85"/>
      <c r="AD3" s="85"/>
      <c r="AE3" s="85"/>
      <c r="AF3" s="85"/>
      <c r="AG3" s="85"/>
    </row>
    <row r="4" spans="1:36" ht="18.75" customHeight="1">
      <c r="A4" s="200"/>
      <c r="B4" s="200"/>
      <c r="C4" s="201"/>
      <c r="D4" s="201"/>
      <c r="E4" s="201"/>
      <c r="F4" s="201"/>
      <c r="G4" s="201"/>
      <c r="H4" s="201"/>
      <c r="I4" s="201"/>
      <c r="J4" s="201"/>
      <c r="K4" s="201"/>
      <c r="L4" s="201"/>
      <c r="M4" s="201"/>
      <c r="N4" s="201"/>
      <c r="O4" s="201"/>
      <c r="P4" s="201"/>
      <c r="Q4" s="201"/>
      <c r="R4" s="201"/>
      <c r="S4" s="201"/>
      <c r="T4" s="201"/>
      <c r="U4" s="201"/>
      <c r="V4" s="201"/>
      <c r="W4" s="201"/>
      <c r="X4" s="65"/>
      <c r="Y4" s="65"/>
      <c r="Z4" s="65"/>
      <c r="AA4" s="65"/>
      <c r="AB4" s="65"/>
      <c r="AC4" s="85"/>
      <c r="AD4" s="85"/>
      <c r="AE4" s="85"/>
      <c r="AF4" s="85"/>
      <c r="AG4" s="85"/>
    </row>
    <row r="5" spans="1:36" s="2" customFormat="1" ht="13.5" customHeight="1">
      <c r="A5" s="202" t="s">
        <v>1</v>
      </c>
      <c r="B5" s="202"/>
      <c r="C5" s="202"/>
      <c r="D5" s="202"/>
      <c r="E5" s="202"/>
      <c r="F5" s="202"/>
      <c r="G5" s="202"/>
      <c r="H5" s="202"/>
      <c r="I5" s="202"/>
      <c r="J5" s="202"/>
      <c r="K5" s="202"/>
      <c r="L5" s="202"/>
      <c r="M5" s="202"/>
      <c r="N5" s="202"/>
      <c r="O5" s="202"/>
      <c r="P5" s="202"/>
      <c r="Q5" s="202"/>
      <c r="R5" s="202"/>
      <c r="S5" s="202"/>
      <c r="T5" s="202"/>
      <c r="U5" s="202"/>
      <c r="V5" s="202"/>
      <c r="W5" s="202"/>
      <c r="X5" s="66"/>
      <c r="Y5" s="66"/>
      <c r="Z5" s="66"/>
      <c r="AA5" s="66"/>
      <c r="AB5" s="66"/>
      <c r="AC5" s="66"/>
      <c r="AD5" s="66"/>
      <c r="AE5" s="66"/>
      <c r="AF5" s="66"/>
      <c r="AG5" s="66"/>
      <c r="AH5" s="92"/>
      <c r="AI5" s="1"/>
      <c r="AJ5" s="1"/>
    </row>
    <row r="6" spans="1:36" s="2" customFormat="1" ht="12.75" customHeight="1">
      <c r="A6" s="203" t="s">
        <v>2</v>
      </c>
      <c r="B6" s="203"/>
      <c r="C6" s="203"/>
      <c r="D6" s="203"/>
      <c r="E6" s="203"/>
      <c r="F6" s="203"/>
      <c r="G6" s="203"/>
      <c r="H6" s="203"/>
      <c r="I6" s="203"/>
      <c r="J6" s="203"/>
      <c r="K6" s="203"/>
      <c r="L6" s="203"/>
      <c r="M6" s="203"/>
      <c r="N6" s="203"/>
      <c r="O6" s="203"/>
      <c r="P6" s="203"/>
      <c r="Q6" s="203"/>
      <c r="R6" s="203"/>
      <c r="S6" s="203"/>
      <c r="T6" s="203"/>
      <c r="U6" s="203"/>
      <c r="V6" s="203"/>
      <c r="W6" s="203"/>
      <c r="X6" s="67"/>
      <c r="Y6" s="67"/>
      <c r="Z6" s="67"/>
      <c r="AA6" s="67"/>
      <c r="AB6" s="67"/>
      <c r="AC6" s="67"/>
      <c r="AD6" s="67"/>
      <c r="AE6" s="67"/>
      <c r="AF6" s="67"/>
      <c r="AG6" s="67"/>
      <c r="AH6" s="93"/>
      <c r="AI6" s="3"/>
      <c r="AJ6" s="3"/>
    </row>
    <row r="7" spans="1:36" s="2" customFormat="1" ht="30" customHeight="1">
      <c r="A7" s="204" t="s">
        <v>3</v>
      </c>
      <c r="B7" s="204"/>
      <c r="C7" s="204"/>
      <c r="D7" s="204"/>
      <c r="E7" s="204"/>
      <c r="F7" s="204"/>
      <c r="G7" s="204"/>
      <c r="H7" s="204"/>
      <c r="I7" s="204"/>
      <c r="J7" s="204"/>
      <c r="K7" s="204"/>
      <c r="L7" s="204"/>
      <c r="M7" s="204"/>
      <c r="N7" s="204"/>
      <c r="O7" s="204"/>
      <c r="P7" s="204"/>
      <c r="Q7" s="204"/>
      <c r="R7" s="204"/>
      <c r="S7" s="204"/>
      <c r="T7" s="204"/>
      <c r="U7" s="204"/>
      <c r="V7" s="204"/>
      <c r="W7" s="204"/>
      <c r="X7" s="68"/>
      <c r="Y7" s="68"/>
      <c r="Z7" s="68"/>
      <c r="AA7" s="68"/>
      <c r="AB7" s="68"/>
      <c r="AC7" s="68"/>
      <c r="AD7" s="68"/>
      <c r="AE7" s="68"/>
      <c r="AF7" s="68"/>
      <c r="AG7" s="68"/>
      <c r="AH7" s="79"/>
      <c r="AI7" s="4"/>
      <c r="AJ7" s="4"/>
    </row>
    <row r="8" spans="1:36" ht="15" customHeight="1">
      <c r="A8" s="205" t="s">
        <v>4</v>
      </c>
      <c r="B8" s="205"/>
      <c r="C8" s="205"/>
      <c r="D8" s="205"/>
      <c r="E8" s="205"/>
      <c r="F8" s="205"/>
      <c r="G8" s="205"/>
      <c r="H8" s="205"/>
      <c r="I8" s="205"/>
      <c r="J8" s="205"/>
      <c r="K8" s="205"/>
      <c r="L8" s="205"/>
      <c r="M8" s="205"/>
      <c r="N8" s="241" t="s">
        <v>5</v>
      </c>
      <c r="O8" s="242"/>
      <c r="P8" s="242"/>
      <c r="Q8" s="242"/>
      <c r="R8" s="243"/>
      <c r="S8" s="228" t="s">
        <v>6</v>
      </c>
      <c r="T8" s="229"/>
      <c r="U8" s="229"/>
      <c r="V8" s="229"/>
      <c r="W8" s="230"/>
      <c r="X8" s="228" t="s">
        <v>701</v>
      </c>
      <c r="Y8" s="229"/>
      <c r="Z8" s="229"/>
      <c r="AA8" s="229"/>
      <c r="AB8" s="230"/>
      <c r="AC8" s="228" t="s">
        <v>814</v>
      </c>
      <c r="AD8" s="229"/>
      <c r="AE8" s="229"/>
      <c r="AF8" s="229"/>
      <c r="AG8" s="230"/>
      <c r="AH8" s="219" t="s">
        <v>864</v>
      </c>
    </row>
    <row r="9" spans="1:36" ht="33" customHeight="1">
      <c r="A9" s="198" t="s">
        <v>7</v>
      </c>
      <c r="B9" s="161" t="s">
        <v>8</v>
      </c>
      <c r="C9" s="161" t="s">
        <v>9</v>
      </c>
      <c r="D9" s="161" t="s">
        <v>10</v>
      </c>
      <c r="E9" s="161" t="s">
        <v>11</v>
      </c>
      <c r="F9" s="161" t="s">
        <v>12</v>
      </c>
      <c r="G9" s="161" t="s">
        <v>13</v>
      </c>
      <c r="H9" s="161" t="s">
        <v>14</v>
      </c>
      <c r="I9" s="161" t="s">
        <v>15</v>
      </c>
      <c r="J9" s="161" t="s">
        <v>16</v>
      </c>
      <c r="K9" s="161" t="s">
        <v>17</v>
      </c>
      <c r="L9" s="161" t="s">
        <v>18</v>
      </c>
      <c r="M9" s="161" t="s">
        <v>19</v>
      </c>
      <c r="N9" s="159" t="s">
        <v>20</v>
      </c>
      <c r="O9" s="160"/>
      <c r="P9" s="161" t="s">
        <v>21</v>
      </c>
      <c r="Q9" s="161" t="s">
        <v>22</v>
      </c>
      <c r="R9" s="161" t="s">
        <v>23</v>
      </c>
      <c r="S9" s="159" t="s">
        <v>20</v>
      </c>
      <c r="T9" s="160"/>
      <c r="U9" s="161" t="s">
        <v>21</v>
      </c>
      <c r="V9" s="161" t="s">
        <v>106</v>
      </c>
      <c r="W9" s="161" t="s">
        <v>23</v>
      </c>
      <c r="X9" s="159" t="s">
        <v>20</v>
      </c>
      <c r="Y9" s="160"/>
      <c r="Z9" s="161" t="s">
        <v>21</v>
      </c>
      <c r="AA9" s="161" t="s">
        <v>699</v>
      </c>
      <c r="AB9" s="161" t="s">
        <v>23</v>
      </c>
      <c r="AC9" s="159" t="s">
        <v>20</v>
      </c>
      <c r="AD9" s="160"/>
      <c r="AE9" s="161" t="s">
        <v>21</v>
      </c>
      <c r="AF9" s="161" t="s">
        <v>851</v>
      </c>
      <c r="AG9" s="161" t="s">
        <v>23</v>
      </c>
      <c r="AH9" s="219"/>
    </row>
    <row r="10" spans="1:36" ht="34.5" customHeight="1">
      <c r="A10" s="199"/>
      <c r="B10" s="197"/>
      <c r="C10" s="197"/>
      <c r="D10" s="197"/>
      <c r="E10" s="197"/>
      <c r="F10" s="197"/>
      <c r="G10" s="197"/>
      <c r="H10" s="197"/>
      <c r="I10" s="197"/>
      <c r="J10" s="197"/>
      <c r="K10" s="197"/>
      <c r="L10" s="197"/>
      <c r="M10" s="197"/>
      <c r="N10" s="5" t="s">
        <v>24</v>
      </c>
      <c r="O10" s="6" t="s">
        <v>25</v>
      </c>
      <c r="P10" s="197"/>
      <c r="Q10" s="197"/>
      <c r="R10" s="197"/>
      <c r="S10" s="5" t="s">
        <v>24</v>
      </c>
      <c r="T10" s="6" t="s">
        <v>25</v>
      </c>
      <c r="U10" s="197"/>
      <c r="V10" s="197"/>
      <c r="W10" s="197"/>
      <c r="X10" s="5" t="s">
        <v>24</v>
      </c>
      <c r="Y10" s="61" t="s">
        <v>25</v>
      </c>
      <c r="Z10" s="197"/>
      <c r="AA10" s="197"/>
      <c r="AB10" s="197"/>
      <c r="AC10" s="5" t="s">
        <v>24</v>
      </c>
      <c r="AD10" s="89" t="s">
        <v>25</v>
      </c>
      <c r="AE10" s="197"/>
      <c r="AF10" s="197"/>
      <c r="AG10" s="197"/>
      <c r="AH10" s="219"/>
    </row>
    <row r="11" spans="1:36" ht="107.25" customHeight="1">
      <c r="A11" s="196" t="s">
        <v>36</v>
      </c>
      <c r="B11" s="239" t="s">
        <v>37</v>
      </c>
      <c r="C11" s="240"/>
      <c r="D11" s="195"/>
      <c r="E11" s="10" t="s">
        <v>38</v>
      </c>
      <c r="F11" s="11">
        <v>1</v>
      </c>
      <c r="G11" s="11">
        <v>0</v>
      </c>
      <c r="H11" s="11">
        <v>0</v>
      </c>
      <c r="I11" s="11">
        <v>0</v>
      </c>
      <c r="J11" s="11">
        <v>1</v>
      </c>
      <c r="K11" s="220"/>
      <c r="L11" s="220"/>
      <c r="M11" s="7" t="s">
        <v>29</v>
      </c>
      <c r="N11" s="62" t="s">
        <v>30</v>
      </c>
      <c r="O11" s="63" t="s">
        <v>39</v>
      </c>
      <c r="P11" s="63" t="s">
        <v>40</v>
      </c>
      <c r="Q11" s="12">
        <v>1</v>
      </c>
      <c r="R11" s="13" t="s">
        <v>31</v>
      </c>
      <c r="S11" s="13" t="s">
        <v>30</v>
      </c>
      <c r="T11" s="13" t="s">
        <v>39</v>
      </c>
      <c r="U11" s="13" t="s">
        <v>31</v>
      </c>
      <c r="V11" s="14" t="s">
        <v>33</v>
      </c>
      <c r="W11" s="13" t="s">
        <v>33</v>
      </c>
      <c r="X11" s="82" t="s">
        <v>30</v>
      </c>
      <c r="Y11" s="82" t="s">
        <v>39</v>
      </c>
      <c r="Z11" s="82" t="s">
        <v>31</v>
      </c>
      <c r="AA11" s="81" t="s">
        <v>33</v>
      </c>
      <c r="AB11" s="91" t="s">
        <v>732</v>
      </c>
      <c r="AC11" s="91" t="s">
        <v>30</v>
      </c>
      <c r="AD11" s="91" t="s">
        <v>39</v>
      </c>
      <c r="AE11" s="91" t="s">
        <v>31</v>
      </c>
      <c r="AF11" s="90" t="s">
        <v>33</v>
      </c>
      <c r="AG11" s="91" t="s">
        <v>732</v>
      </c>
      <c r="AH11" s="124">
        <v>1</v>
      </c>
    </row>
    <row r="12" spans="1:36" ht="73.5" customHeight="1">
      <c r="A12" s="196"/>
      <c r="B12" s="239"/>
      <c r="C12" s="240"/>
      <c r="D12" s="195"/>
      <c r="E12" s="196" t="s">
        <v>41</v>
      </c>
      <c r="F12" s="227">
        <v>0.9</v>
      </c>
      <c r="G12" s="227">
        <v>0.9</v>
      </c>
      <c r="H12" s="227">
        <v>0.9</v>
      </c>
      <c r="I12" s="227">
        <v>0.9</v>
      </c>
      <c r="J12" s="227">
        <v>0.9</v>
      </c>
      <c r="K12" s="220"/>
      <c r="L12" s="220"/>
      <c r="M12" s="8" t="s">
        <v>34</v>
      </c>
      <c r="N12" s="226" t="s">
        <v>30</v>
      </c>
      <c r="O12" s="235" t="s">
        <v>39</v>
      </c>
      <c r="P12" s="235" t="s">
        <v>42</v>
      </c>
      <c r="Q12" s="221">
        <v>1</v>
      </c>
      <c r="R12" s="172" t="s">
        <v>43</v>
      </c>
      <c r="S12" s="226" t="s">
        <v>30</v>
      </c>
      <c r="T12" s="235" t="s">
        <v>39</v>
      </c>
      <c r="U12" s="235" t="s">
        <v>42</v>
      </c>
      <c r="V12" s="221">
        <v>1</v>
      </c>
      <c r="W12" s="172"/>
      <c r="X12" s="226" t="s">
        <v>30</v>
      </c>
      <c r="Y12" s="235" t="s">
        <v>39</v>
      </c>
      <c r="Z12" s="235" t="s">
        <v>733</v>
      </c>
      <c r="AA12" s="221">
        <v>1</v>
      </c>
      <c r="AB12" s="172" t="s">
        <v>732</v>
      </c>
      <c r="AC12" s="226" t="s">
        <v>30</v>
      </c>
      <c r="AD12" s="190" t="s">
        <v>39</v>
      </c>
      <c r="AE12" s="190" t="s">
        <v>842</v>
      </c>
      <c r="AF12" s="221">
        <v>1</v>
      </c>
      <c r="AG12" s="172" t="s">
        <v>732</v>
      </c>
      <c r="AH12" s="221">
        <f>(AF12+AA12+V12+Q12)/4</f>
        <v>1</v>
      </c>
    </row>
    <row r="13" spans="1:36" ht="90.75" customHeight="1">
      <c r="A13" s="196"/>
      <c r="B13" s="239"/>
      <c r="C13" s="240"/>
      <c r="D13" s="195"/>
      <c r="E13" s="196"/>
      <c r="F13" s="227"/>
      <c r="G13" s="227"/>
      <c r="H13" s="227"/>
      <c r="I13" s="227"/>
      <c r="J13" s="227"/>
      <c r="K13" s="220"/>
      <c r="L13" s="220"/>
      <c r="M13" s="9" t="s">
        <v>35</v>
      </c>
      <c r="N13" s="226"/>
      <c r="O13" s="235"/>
      <c r="P13" s="235"/>
      <c r="Q13" s="221"/>
      <c r="R13" s="174"/>
      <c r="S13" s="226"/>
      <c r="T13" s="235"/>
      <c r="U13" s="235"/>
      <c r="V13" s="221"/>
      <c r="W13" s="174"/>
      <c r="X13" s="226"/>
      <c r="Y13" s="235"/>
      <c r="Z13" s="235"/>
      <c r="AA13" s="221"/>
      <c r="AB13" s="174"/>
      <c r="AC13" s="226"/>
      <c r="AD13" s="192"/>
      <c r="AE13" s="192"/>
      <c r="AF13" s="221"/>
      <c r="AG13" s="174"/>
      <c r="AH13" s="221"/>
    </row>
    <row r="14" spans="1:36" ht="76.5" customHeight="1">
      <c r="A14" s="196" t="s">
        <v>44</v>
      </c>
      <c r="B14" s="226" t="s">
        <v>45</v>
      </c>
      <c r="C14" s="240"/>
      <c r="D14" s="195"/>
      <c r="E14" s="196" t="s">
        <v>46</v>
      </c>
      <c r="F14" s="237">
        <v>0</v>
      </c>
      <c r="G14" s="237">
        <v>1</v>
      </c>
      <c r="H14" s="237">
        <v>0</v>
      </c>
      <c r="I14" s="237">
        <v>0</v>
      </c>
      <c r="J14" s="237">
        <v>1</v>
      </c>
      <c r="K14" s="220"/>
      <c r="L14" s="220"/>
      <c r="M14" s="7" t="s">
        <v>29</v>
      </c>
      <c r="N14" s="220" t="s">
        <v>30</v>
      </c>
      <c r="O14" s="220" t="s">
        <v>47</v>
      </c>
      <c r="P14" s="220" t="s">
        <v>48</v>
      </c>
      <c r="Q14" s="238" t="s">
        <v>49</v>
      </c>
      <c r="R14" s="222" t="s">
        <v>50</v>
      </c>
      <c r="S14" s="175" t="s">
        <v>30</v>
      </c>
      <c r="T14" s="175" t="s">
        <v>47</v>
      </c>
      <c r="U14" s="220" t="s">
        <v>51</v>
      </c>
      <c r="V14" s="169">
        <v>1</v>
      </c>
      <c r="W14" s="222"/>
      <c r="X14" s="175" t="s">
        <v>30</v>
      </c>
      <c r="Y14" s="175" t="s">
        <v>47</v>
      </c>
      <c r="Z14" s="222" t="s">
        <v>32</v>
      </c>
      <c r="AA14" s="227" t="s">
        <v>33</v>
      </c>
      <c r="AB14" s="222" t="s">
        <v>732</v>
      </c>
      <c r="AC14" s="175" t="s">
        <v>30</v>
      </c>
      <c r="AD14" s="175" t="s">
        <v>47</v>
      </c>
      <c r="AE14" s="222" t="s">
        <v>32</v>
      </c>
      <c r="AF14" s="227" t="s">
        <v>33</v>
      </c>
      <c r="AG14" s="222" t="s">
        <v>732</v>
      </c>
      <c r="AH14" s="169">
        <v>1</v>
      </c>
    </row>
    <row r="15" spans="1:36" ht="70.5" customHeight="1">
      <c r="A15" s="196"/>
      <c r="B15" s="226"/>
      <c r="C15" s="240"/>
      <c r="D15" s="195"/>
      <c r="E15" s="196"/>
      <c r="F15" s="237"/>
      <c r="G15" s="237"/>
      <c r="H15" s="237"/>
      <c r="I15" s="237"/>
      <c r="J15" s="237"/>
      <c r="K15" s="220"/>
      <c r="L15" s="220"/>
      <c r="M15" s="8" t="s">
        <v>34</v>
      </c>
      <c r="N15" s="220"/>
      <c r="O15" s="220"/>
      <c r="P15" s="220"/>
      <c r="Q15" s="238"/>
      <c r="R15" s="222"/>
      <c r="S15" s="176"/>
      <c r="T15" s="176"/>
      <c r="U15" s="220"/>
      <c r="V15" s="170"/>
      <c r="W15" s="222"/>
      <c r="X15" s="176"/>
      <c r="Y15" s="176"/>
      <c r="Z15" s="222"/>
      <c r="AA15" s="227"/>
      <c r="AB15" s="222"/>
      <c r="AC15" s="176"/>
      <c r="AD15" s="176"/>
      <c r="AE15" s="222"/>
      <c r="AF15" s="227"/>
      <c r="AG15" s="222"/>
      <c r="AH15" s="170"/>
    </row>
    <row r="16" spans="1:36" ht="80.25" customHeight="1">
      <c r="A16" s="196"/>
      <c r="B16" s="226"/>
      <c r="C16" s="240"/>
      <c r="D16" s="195"/>
      <c r="E16" s="196"/>
      <c r="F16" s="237"/>
      <c r="G16" s="237"/>
      <c r="H16" s="237"/>
      <c r="I16" s="237"/>
      <c r="J16" s="237"/>
      <c r="K16" s="220"/>
      <c r="L16" s="220"/>
      <c r="M16" s="9" t="s">
        <v>35</v>
      </c>
      <c r="N16" s="220"/>
      <c r="O16" s="220"/>
      <c r="P16" s="220"/>
      <c r="Q16" s="238"/>
      <c r="R16" s="222"/>
      <c r="S16" s="177"/>
      <c r="T16" s="177"/>
      <c r="U16" s="220"/>
      <c r="V16" s="171"/>
      <c r="W16" s="222"/>
      <c r="X16" s="177"/>
      <c r="Y16" s="177"/>
      <c r="Z16" s="222"/>
      <c r="AA16" s="227"/>
      <c r="AB16" s="222"/>
      <c r="AC16" s="177"/>
      <c r="AD16" s="177"/>
      <c r="AE16" s="222"/>
      <c r="AF16" s="227"/>
      <c r="AG16" s="222"/>
      <c r="AH16" s="171"/>
    </row>
    <row r="17" spans="1:34" ht="80.25" customHeight="1">
      <c r="A17" s="196" t="s">
        <v>52</v>
      </c>
      <c r="B17" s="226" t="s">
        <v>53</v>
      </c>
      <c r="C17" s="240"/>
      <c r="D17" s="195"/>
      <c r="E17" s="196" t="s">
        <v>54</v>
      </c>
      <c r="F17" s="227">
        <v>0.9</v>
      </c>
      <c r="G17" s="227">
        <v>0.9</v>
      </c>
      <c r="H17" s="227">
        <v>0.9</v>
      </c>
      <c r="I17" s="227">
        <v>0.9</v>
      </c>
      <c r="J17" s="227">
        <v>0.9</v>
      </c>
      <c r="K17" s="220"/>
      <c r="L17" s="220"/>
      <c r="M17" s="7" t="s">
        <v>29</v>
      </c>
      <c r="N17" s="220" t="s">
        <v>30</v>
      </c>
      <c r="O17" s="220" t="s">
        <v>55</v>
      </c>
      <c r="P17" s="220" t="s">
        <v>56</v>
      </c>
      <c r="Q17" s="238" t="s">
        <v>49</v>
      </c>
      <c r="R17" s="222" t="s">
        <v>57</v>
      </c>
      <c r="S17" s="175" t="s">
        <v>30</v>
      </c>
      <c r="T17" s="175" t="s">
        <v>55</v>
      </c>
      <c r="U17" s="220" t="s">
        <v>56</v>
      </c>
      <c r="V17" s="227" t="s">
        <v>49</v>
      </c>
      <c r="W17" s="222" t="s">
        <v>33</v>
      </c>
      <c r="X17" s="175" t="s">
        <v>30</v>
      </c>
      <c r="Y17" s="175" t="s">
        <v>55</v>
      </c>
      <c r="Z17" s="220" t="s">
        <v>56</v>
      </c>
      <c r="AA17" s="227" t="s">
        <v>49</v>
      </c>
      <c r="AB17" s="222" t="s">
        <v>732</v>
      </c>
      <c r="AC17" s="175" t="s">
        <v>30</v>
      </c>
      <c r="AD17" s="175" t="s">
        <v>55</v>
      </c>
      <c r="AE17" s="220" t="s">
        <v>843</v>
      </c>
      <c r="AF17" s="169">
        <v>0.9</v>
      </c>
      <c r="AG17" s="222" t="s">
        <v>732</v>
      </c>
      <c r="AH17" s="169">
        <v>0.9</v>
      </c>
    </row>
    <row r="18" spans="1:34" ht="80.25" customHeight="1">
      <c r="A18" s="196"/>
      <c r="B18" s="226"/>
      <c r="C18" s="240"/>
      <c r="D18" s="195"/>
      <c r="E18" s="196"/>
      <c r="F18" s="227"/>
      <c r="G18" s="227"/>
      <c r="H18" s="227"/>
      <c r="I18" s="227"/>
      <c r="J18" s="227"/>
      <c r="K18" s="220"/>
      <c r="L18" s="220"/>
      <c r="M18" s="8" t="s">
        <v>34</v>
      </c>
      <c r="N18" s="220"/>
      <c r="O18" s="220"/>
      <c r="P18" s="220"/>
      <c r="Q18" s="238"/>
      <c r="R18" s="222"/>
      <c r="S18" s="176"/>
      <c r="T18" s="176"/>
      <c r="U18" s="220"/>
      <c r="V18" s="227"/>
      <c r="W18" s="222"/>
      <c r="X18" s="176"/>
      <c r="Y18" s="176"/>
      <c r="Z18" s="220"/>
      <c r="AA18" s="227"/>
      <c r="AB18" s="222"/>
      <c r="AC18" s="176"/>
      <c r="AD18" s="176"/>
      <c r="AE18" s="220"/>
      <c r="AF18" s="170"/>
      <c r="AG18" s="222"/>
      <c r="AH18" s="170"/>
    </row>
    <row r="19" spans="1:34" ht="95.25" customHeight="1">
      <c r="A19" s="196"/>
      <c r="B19" s="226"/>
      <c r="C19" s="240"/>
      <c r="D19" s="195"/>
      <c r="E19" s="196"/>
      <c r="F19" s="227"/>
      <c r="G19" s="227"/>
      <c r="H19" s="227"/>
      <c r="I19" s="227"/>
      <c r="J19" s="227"/>
      <c r="K19" s="220"/>
      <c r="L19" s="220"/>
      <c r="M19" s="9" t="s">
        <v>35</v>
      </c>
      <c r="N19" s="220"/>
      <c r="O19" s="220"/>
      <c r="P19" s="220"/>
      <c r="Q19" s="238"/>
      <c r="R19" s="222"/>
      <c r="S19" s="177"/>
      <c r="T19" s="177"/>
      <c r="U19" s="220"/>
      <c r="V19" s="227"/>
      <c r="W19" s="222"/>
      <c r="X19" s="177"/>
      <c r="Y19" s="177"/>
      <c r="Z19" s="220"/>
      <c r="AA19" s="227"/>
      <c r="AB19" s="222"/>
      <c r="AC19" s="177"/>
      <c r="AD19" s="177"/>
      <c r="AE19" s="220"/>
      <c r="AF19" s="171"/>
      <c r="AG19" s="222"/>
      <c r="AH19" s="171"/>
    </row>
    <row r="20" spans="1:34" ht="70.5" customHeight="1">
      <c r="A20" s="196" t="s">
        <v>58</v>
      </c>
      <c r="B20" s="226" t="s">
        <v>59</v>
      </c>
      <c r="C20" s="240"/>
      <c r="D20" s="195"/>
      <c r="E20" s="196" t="s">
        <v>60</v>
      </c>
      <c r="F20" s="237">
        <v>0</v>
      </c>
      <c r="G20" s="237">
        <v>0</v>
      </c>
      <c r="H20" s="237">
        <v>1</v>
      </c>
      <c r="I20" s="237">
        <v>0</v>
      </c>
      <c r="J20" s="237">
        <v>1</v>
      </c>
      <c r="K20" s="220"/>
      <c r="L20" s="220"/>
      <c r="M20" s="7" t="s">
        <v>29</v>
      </c>
      <c r="N20" s="220" t="s">
        <v>61</v>
      </c>
      <c r="O20" s="220" t="s">
        <v>62</v>
      </c>
      <c r="P20" s="220" t="s">
        <v>63</v>
      </c>
      <c r="Q20" s="238" t="s">
        <v>49</v>
      </c>
      <c r="R20" s="222"/>
      <c r="S20" s="220"/>
      <c r="T20" s="220" t="s">
        <v>734</v>
      </c>
      <c r="U20" s="220" t="s">
        <v>64</v>
      </c>
      <c r="V20" s="221">
        <v>1</v>
      </c>
      <c r="W20" s="222"/>
      <c r="X20" s="175" t="s">
        <v>30</v>
      </c>
      <c r="Y20" s="220" t="s">
        <v>734</v>
      </c>
      <c r="Z20" s="220" t="s">
        <v>735</v>
      </c>
      <c r="AA20" s="221">
        <v>1</v>
      </c>
      <c r="AB20" s="222" t="s">
        <v>736</v>
      </c>
      <c r="AC20" s="175" t="s">
        <v>30</v>
      </c>
      <c r="AD20" s="220" t="s">
        <v>734</v>
      </c>
      <c r="AE20" s="220" t="s">
        <v>844</v>
      </c>
      <c r="AF20" s="221">
        <v>1</v>
      </c>
      <c r="AG20" s="222" t="s">
        <v>732</v>
      </c>
      <c r="AH20" s="169">
        <v>1</v>
      </c>
    </row>
    <row r="21" spans="1:34" ht="67.5" customHeight="1">
      <c r="A21" s="196"/>
      <c r="B21" s="226"/>
      <c r="C21" s="240"/>
      <c r="D21" s="195"/>
      <c r="E21" s="196"/>
      <c r="F21" s="237"/>
      <c r="G21" s="237"/>
      <c r="H21" s="237"/>
      <c r="I21" s="237"/>
      <c r="J21" s="237"/>
      <c r="K21" s="220"/>
      <c r="L21" s="220"/>
      <c r="M21" s="8" t="s">
        <v>34</v>
      </c>
      <c r="N21" s="220"/>
      <c r="O21" s="220"/>
      <c r="P21" s="220"/>
      <c r="Q21" s="238"/>
      <c r="R21" s="222"/>
      <c r="S21" s="220"/>
      <c r="T21" s="220"/>
      <c r="U21" s="220"/>
      <c r="V21" s="221"/>
      <c r="W21" s="222"/>
      <c r="X21" s="176"/>
      <c r="Y21" s="220"/>
      <c r="Z21" s="220"/>
      <c r="AA21" s="221"/>
      <c r="AB21" s="222"/>
      <c r="AC21" s="176"/>
      <c r="AD21" s="220"/>
      <c r="AE21" s="220"/>
      <c r="AF21" s="221"/>
      <c r="AG21" s="222"/>
      <c r="AH21" s="170"/>
    </row>
    <row r="22" spans="1:34" ht="77.25" customHeight="1">
      <c r="A22" s="196"/>
      <c r="B22" s="226"/>
      <c r="C22" s="240"/>
      <c r="D22" s="195"/>
      <c r="E22" s="196"/>
      <c r="F22" s="237"/>
      <c r="G22" s="237"/>
      <c r="H22" s="237"/>
      <c r="I22" s="237"/>
      <c r="J22" s="237"/>
      <c r="K22" s="220"/>
      <c r="L22" s="220"/>
      <c r="M22" s="9" t="s">
        <v>35</v>
      </c>
      <c r="N22" s="220"/>
      <c r="O22" s="220"/>
      <c r="P22" s="220"/>
      <c r="Q22" s="238"/>
      <c r="R22" s="222"/>
      <c r="S22" s="220"/>
      <c r="T22" s="220"/>
      <c r="U22" s="220"/>
      <c r="V22" s="221"/>
      <c r="W22" s="222"/>
      <c r="X22" s="177"/>
      <c r="Y22" s="220"/>
      <c r="Z22" s="220"/>
      <c r="AA22" s="221"/>
      <c r="AB22" s="222"/>
      <c r="AC22" s="177"/>
      <c r="AD22" s="220"/>
      <c r="AE22" s="220"/>
      <c r="AF22" s="221"/>
      <c r="AG22" s="222"/>
      <c r="AH22" s="171"/>
    </row>
    <row r="23" spans="1:34" ht="77.25" customHeight="1">
      <c r="A23" s="196" t="s">
        <v>65</v>
      </c>
      <c r="B23" s="226" t="s">
        <v>66</v>
      </c>
      <c r="C23" s="240"/>
      <c r="D23" s="195"/>
      <c r="E23" s="196" t="s">
        <v>67</v>
      </c>
      <c r="F23" s="227">
        <v>0.9</v>
      </c>
      <c r="G23" s="227">
        <v>0.9</v>
      </c>
      <c r="H23" s="227">
        <v>0.9</v>
      </c>
      <c r="I23" s="227">
        <v>0.9</v>
      </c>
      <c r="J23" s="227">
        <v>0.9</v>
      </c>
      <c r="K23" s="220"/>
      <c r="L23" s="220"/>
      <c r="M23" s="7" t="s">
        <v>29</v>
      </c>
      <c r="N23" s="226" t="s">
        <v>30</v>
      </c>
      <c r="O23" s="220" t="s">
        <v>68</v>
      </c>
      <c r="P23" s="220" t="s">
        <v>69</v>
      </c>
      <c r="Q23" s="221">
        <v>1</v>
      </c>
      <c r="R23" s="222" t="s">
        <v>70</v>
      </c>
      <c r="S23" s="226"/>
      <c r="T23" s="220" t="s">
        <v>845</v>
      </c>
      <c r="U23" s="220" t="s">
        <v>71</v>
      </c>
      <c r="V23" s="221">
        <v>1</v>
      </c>
      <c r="W23" s="222"/>
      <c r="X23" s="175" t="s">
        <v>30</v>
      </c>
      <c r="Y23" s="220" t="s">
        <v>68</v>
      </c>
      <c r="Z23" s="196" t="s">
        <v>737</v>
      </c>
      <c r="AA23" s="221">
        <v>1</v>
      </c>
      <c r="AB23" s="222" t="s">
        <v>732</v>
      </c>
      <c r="AC23" s="175" t="s">
        <v>30</v>
      </c>
      <c r="AD23" s="220" t="s">
        <v>845</v>
      </c>
      <c r="AE23" s="196" t="s">
        <v>846</v>
      </c>
      <c r="AF23" s="221">
        <v>0.85</v>
      </c>
      <c r="AG23" s="222" t="s">
        <v>732</v>
      </c>
      <c r="AH23" s="169">
        <f>(AF23+AA23+V23+Q23)/4</f>
        <v>0.96250000000000002</v>
      </c>
    </row>
    <row r="24" spans="1:34" ht="71.25" customHeight="1">
      <c r="A24" s="196"/>
      <c r="B24" s="226"/>
      <c r="C24" s="240"/>
      <c r="D24" s="195"/>
      <c r="E24" s="196"/>
      <c r="F24" s="227"/>
      <c r="G24" s="227"/>
      <c r="H24" s="227"/>
      <c r="I24" s="227"/>
      <c r="J24" s="227"/>
      <c r="K24" s="220"/>
      <c r="L24" s="220"/>
      <c r="M24" s="8" t="s">
        <v>34</v>
      </c>
      <c r="N24" s="226"/>
      <c r="O24" s="220"/>
      <c r="P24" s="220"/>
      <c r="Q24" s="221"/>
      <c r="R24" s="222"/>
      <c r="S24" s="226"/>
      <c r="T24" s="220"/>
      <c r="U24" s="220"/>
      <c r="V24" s="221"/>
      <c r="W24" s="222"/>
      <c r="X24" s="176"/>
      <c r="Y24" s="220"/>
      <c r="Z24" s="196"/>
      <c r="AA24" s="221"/>
      <c r="AB24" s="222"/>
      <c r="AC24" s="176"/>
      <c r="AD24" s="220"/>
      <c r="AE24" s="196"/>
      <c r="AF24" s="221"/>
      <c r="AG24" s="222"/>
      <c r="AH24" s="170"/>
    </row>
    <row r="25" spans="1:34" ht="80.25" customHeight="1">
      <c r="A25" s="196"/>
      <c r="B25" s="226"/>
      <c r="C25" s="240"/>
      <c r="D25" s="195"/>
      <c r="E25" s="196"/>
      <c r="F25" s="227"/>
      <c r="G25" s="227"/>
      <c r="H25" s="227"/>
      <c r="I25" s="227"/>
      <c r="J25" s="227"/>
      <c r="K25" s="220"/>
      <c r="L25" s="220"/>
      <c r="M25" s="9" t="s">
        <v>35</v>
      </c>
      <c r="N25" s="226"/>
      <c r="O25" s="220"/>
      <c r="P25" s="220"/>
      <c r="Q25" s="221"/>
      <c r="R25" s="222"/>
      <c r="S25" s="226"/>
      <c r="T25" s="220"/>
      <c r="U25" s="220"/>
      <c r="V25" s="221"/>
      <c r="W25" s="222"/>
      <c r="X25" s="177"/>
      <c r="Y25" s="220"/>
      <c r="Z25" s="196"/>
      <c r="AA25" s="221"/>
      <c r="AB25" s="222"/>
      <c r="AC25" s="177"/>
      <c r="AD25" s="220"/>
      <c r="AE25" s="196"/>
      <c r="AF25" s="221"/>
      <c r="AG25" s="222"/>
      <c r="AH25" s="171"/>
    </row>
    <row r="26" spans="1:34" ht="63.75" customHeight="1">
      <c r="A26" s="196" t="s">
        <v>72</v>
      </c>
      <c r="B26" s="226" t="s">
        <v>73</v>
      </c>
      <c r="C26" s="240"/>
      <c r="D26" s="195"/>
      <c r="E26" s="196" t="s">
        <v>74</v>
      </c>
      <c r="F26" s="227">
        <v>0.9</v>
      </c>
      <c r="G26" s="227">
        <v>0.9</v>
      </c>
      <c r="H26" s="227">
        <v>0.9</v>
      </c>
      <c r="I26" s="227">
        <v>0.9</v>
      </c>
      <c r="J26" s="227">
        <v>0.9</v>
      </c>
      <c r="K26" s="220"/>
      <c r="L26" s="220"/>
      <c r="M26" s="7" t="s">
        <v>29</v>
      </c>
      <c r="N26" s="226" t="s">
        <v>30</v>
      </c>
      <c r="O26" s="220" t="s">
        <v>75</v>
      </c>
      <c r="P26" s="220" t="s">
        <v>76</v>
      </c>
      <c r="Q26" s="221">
        <v>1</v>
      </c>
      <c r="R26" s="222" t="s">
        <v>77</v>
      </c>
      <c r="S26" s="226"/>
      <c r="T26" s="220" t="s">
        <v>738</v>
      </c>
      <c r="U26" s="220" t="s">
        <v>78</v>
      </c>
      <c r="V26" s="221">
        <v>1</v>
      </c>
      <c r="W26" s="222"/>
      <c r="X26" s="226" t="s">
        <v>30</v>
      </c>
      <c r="Y26" s="220" t="s">
        <v>738</v>
      </c>
      <c r="Z26" s="196" t="s">
        <v>739</v>
      </c>
      <c r="AA26" s="221">
        <v>1</v>
      </c>
      <c r="AB26" s="222" t="s">
        <v>732</v>
      </c>
      <c r="AC26" s="226" t="s">
        <v>30</v>
      </c>
      <c r="AD26" s="220" t="s">
        <v>738</v>
      </c>
      <c r="AE26" s="196" t="s">
        <v>847</v>
      </c>
      <c r="AF26" s="221">
        <v>0.85</v>
      </c>
      <c r="AG26" s="222" t="s">
        <v>732</v>
      </c>
      <c r="AH26" s="169">
        <f>(AF26+AA26+V26+Q26)/4</f>
        <v>0.96250000000000002</v>
      </c>
    </row>
    <row r="27" spans="1:34" ht="56.25" customHeight="1">
      <c r="A27" s="196"/>
      <c r="B27" s="226"/>
      <c r="C27" s="240"/>
      <c r="D27" s="195"/>
      <c r="E27" s="196"/>
      <c r="F27" s="227"/>
      <c r="G27" s="227"/>
      <c r="H27" s="227"/>
      <c r="I27" s="227"/>
      <c r="J27" s="227"/>
      <c r="K27" s="220"/>
      <c r="L27" s="220"/>
      <c r="M27" s="8" t="s">
        <v>34</v>
      </c>
      <c r="N27" s="226"/>
      <c r="O27" s="220"/>
      <c r="P27" s="220"/>
      <c r="Q27" s="221"/>
      <c r="R27" s="222"/>
      <c r="S27" s="226"/>
      <c r="T27" s="220"/>
      <c r="U27" s="220"/>
      <c r="V27" s="221"/>
      <c r="W27" s="222"/>
      <c r="X27" s="226"/>
      <c r="Y27" s="220"/>
      <c r="Z27" s="196"/>
      <c r="AA27" s="221"/>
      <c r="AB27" s="222"/>
      <c r="AC27" s="226"/>
      <c r="AD27" s="220"/>
      <c r="AE27" s="196"/>
      <c r="AF27" s="221"/>
      <c r="AG27" s="222"/>
      <c r="AH27" s="170"/>
    </row>
    <row r="28" spans="1:34" ht="69.75" customHeight="1">
      <c r="A28" s="196"/>
      <c r="B28" s="226"/>
      <c r="C28" s="240"/>
      <c r="D28" s="195"/>
      <c r="E28" s="196"/>
      <c r="F28" s="227"/>
      <c r="G28" s="227"/>
      <c r="H28" s="227"/>
      <c r="I28" s="227"/>
      <c r="J28" s="227"/>
      <c r="K28" s="220"/>
      <c r="L28" s="220"/>
      <c r="M28" s="9" t="s">
        <v>35</v>
      </c>
      <c r="N28" s="226"/>
      <c r="O28" s="220"/>
      <c r="P28" s="220"/>
      <c r="Q28" s="221"/>
      <c r="R28" s="222"/>
      <c r="S28" s="226"/>
      <c r="T28" s="220"/>
      <c r="U28" s="220"/>
      <c r="V28" s="221"/>
      <c r="W28" s="222"/>
      <c r="X28" s="226"/>
      <c r="Y28" s="220"/>
      <c r="Z28" s="196"/>
      <c r="AA28" s="221"/>
      <c r="AB28" s="222"/>
      <c r="AC28" s="226"/>
      <c r="AD28" s="220"/>
      <c r="AE28" s="196"/>
      <c r="AF28" s="221"/>
      <c r="AG28" s="222"/>
      <c r="AH28" s="171"/>
    </row>
    <row r="29" spans="1:34" ht="60.75" customHeight="1">
      <c r="A29" s="196" t="s">
        <v>79</v>
      </c>
      <c r="B29" s="226" t="s">
        <v>80</v>
      </c>
      <c r="C29" s="240"/>
      <c r="D29" s="195"/>
      <c r="E29" s="196" t="s">
        <v>81</v>
      </c>
      <c r="F29" s="237">
        <v>1</v>
      </c>
      <c r="G29" s="237">
        <v>0</v>
      </c>
      <c r="H29" s="237">
        <v>0</v>
      </c>
      <c r="I29" s="237">
        <v>0</v>
      </c>
      <c r="J29" s="237">
        <v>1</v>
      </c>
      <c r="K29" s="220"/>
      <c r="L29" s="220"/>
      <c r="M29" s="7" t="s">
        <v>29</v>
      </c>
      <c r="N29" s="226" t="s">
        <v>30</v>
      </c>
      <c r="O29" s="220" t="s">
        <v>82</v>
      </c>
      <c r="P29" s="220" t="s">
        <v>83</v>
      </c>
      <c r="Q29" s="221">
        <v>1</v>
      </c>
      <c r="R29" s="222" t="s">
        <v>84</v>
      </c>
      <c r="S29" s="226"/>
      <c r="T29" s="220" t="s">
        <v>82</v>
      </c>
      <c r="U29" s="222" t="s">
        <v>84</v>
      </c>
      <c r="V29" s="221">
        <v>1</v>
      </c>
      <c r="W29" s="222"/>
      <c r="X29" s="175" t="s">
        <v>30</v>
      </c>
      <c r="Y29" s="220" t="s">
        <v>82</v>
      </c>
      <c r="Z29" s="222" t="s">
        <v>84</v>
      </c>
      <c r="AA29" s="221">
        <v>1</v>
      </c>
      <c r="AB29" s="222" t="s">
        <v>732</v>
      </c>
      <c r="AC29" s="175" t="s">
        <v>30</v>
      </c>
      <c r="AD29" s="220" t="s">
        <v>82</v>
      </c>
      <c r="AE29" s="222" t="s">
        <v>848</v>
      </c>
      <c r="AF29" s="221">
        <v>1</v>
      </c>
      <c r="AG29" s="222" t="s">
        <v>732</v>
      </c>
      <c r="AH29" s="169">
        <v>1</v>
      </c>
    </row>
    <row r="30" spans="1:34" ht="66.75" customHeight="1">
      <c r="A30" s="196"/>
      <c r="B30" s="226"/>
      <c r="C30" s="240"/>
      <c r="D30" s="195"/>
      <c r="E30" s="196"/>
      <c r="F30" s="237"/>
      <c r="G30" s="237"/>
      <c r="H30" s="237"/>
      <c r="I30" s="237"/>
      <c r="J30" s="237"/>
      <c r="K30" s="220"/>
      <c r="L30" s="220"/>
      <c r="M30" s="8" t="s">
        <v>34</v>
      </c>
      <c r="N30" s="226"/>
      <c r="O30" s="220"/>
      <c r="P30" s="220"/>
      <c r="Q30" s="221"/>
      <c r="R30" s="222"/>
      <c r="S30" s="226"/>
      <c r="T30" s="220"/>
      <c r="U30" s="222"/>
      <c r="V30" s="221"/>
      <c r="W30" s="222"/>
      <c r="X30" s="176"/>
      <c r="Y30" s="220"/>
      <c r="Z30" s="222"/>
      <c r="AA30" s="221"/>
      <c r="AB30" s="222"/>
      <c r="AC30" s="176"/>
      <c r="AD30" s="220"/>
      <c r="AE30" s="222"/>
      <c r="AF30" s="221"/>
      <c r="AG30" s="222"/>
      <c r="AH30" s="170"/>
    </row>
    <row r="31" spans="1:34" ht="74.25" customHeight="1">
      <c r="A31" s="196"/>
      <c r="B31" s="226"/>
      <c r="C31" s="240"/>
      <c r="D31" s="195"/>
      <c r="E31" s="196"/>
      <c r="F31" s="237"/>
      <c r="G31" s="237"/>
      <c r="H31" s="237"/>
      <c r="I31" s="237"/>
      <c r="J31" s="237"/>
      <c r="K31" s="220"/>
      <c r="L31" s="220"/>
      <c r="M31" s="9" t="s">
        <v>35</v>
      </c>
      <c r="N31" s="226"/>
      <c r="O31" s="220"/>
      <c r="P31" s="220"/>
      <c r="Q31" s="221"/>
      <c r="R31" s="222"/>
      <c r="S31" s="226"/>
      <c r="T31" s="220"/>
      <c r="U31" s="222"/>
      <c r="V31" s="221"/>
      <c r="W31" s="222"/>
      <c r="X31" s="177"/>
      <c r="Y31" s="220"/>
      <c r="Z31" s="222"/>
      <c r="AA31" s="221"/>
      <c r="AB31" s="222"/>
      <c r="AC31" s="177"/>
      <c r="AD31" s="220"/>
      <c r="AE31" s="222"/>
      <c r="AF31" s="221"/>
      <c r="AG31" s="222"/>
      <c r="AH31" s="171"/>
    </row>
    <row r="32" spans="1:34" ht="74.25" customHeight="1">
      <c r="A32" s="196" t="s">
        <v>85</v>
      </c>
      <c r="B32" s="226" t="s">
        <v>1062</v>
      </c>
      <c r="C32" s="240"/>
      <c r="D32" s="195"/>
      <c r="E32" s="196" t="s">
        <v>86</v>
      </c>
      <c r="F32" s="227">
        <v>0.9</v>
      </c>
      <c r="G32" s="227">
        <v>0.9</v>
      </c>
      <c r="H32" s="227">
        <v>0.9</v>
      </c>
      <c r="I32" s="227">
        <v>0.9</v>
      </c>
      <c r="J32" s="227">
        <v>0.9</v>
      </c>
      <c r="K32" s="220"/>
      <c r="L32" s="220"/>
      <c r="M32" s="7" t="s">
        <v>29</v>
      </c>
      <c r="N32" s="220" t="s">
        <v>30</v>
      </c>
      <c r="O32" s="220" t="s">
        <v>87</v>
      </c>
      <c r="P32" s="231" t="s">
        <v>88</v>
      </c>
      <c r="Q32" s="221">
        <v>0.85</v>
      </c>
      <c r="R32" s="222" t="s">
        <v>89</v>
      </c>
      <c r="S32" s="220"/>
      <c r="T32" s="220" t="s">
        <v>87</v>
      </c>
      <c r="U32" s="222" t="s">
        <v>88</v>
      </c>
      <c r="V32" s="221">
        <v>1</v>
      </c>
      <c r="W32" s="222"/>
      <c r="X32" s="220" t="s">
        <v>30</v>
      </c>
      <c r="Y32" s="220" t="s">
        <v>87</v>
      </c>
      <c r="Z32" s="231" t="s">
        <v>88</v>
      </c>
      <c r="AA32" s="221">
        <v>1</v>
      </c>
      <c r="AB32" s="222" t="s">
        <v>732</v>
      </c>
      <c r="AC32" s="220" t="s">
        <v>30</v>
      </c>
      <c r="AD32" s="220" t="s">
        <v>87</v>
      </c>
      <c r="AE32" s="222" t="s">
        <v>861</v>
      </c>
      <c r="AF32" s="221">
        <v>1</v>
      </c>
      <c r="AG32" s="222" t="s">
        <v>732</v>
      </c>
      <c r="AH32" s="169">
        <f>(AF32+AA32+V32+Q32)/4</f>
        <v>0.96250000000000002</v>
      </c>
    </row>
    <row r="33" spans="1:34" ht="74.25" customHeight="1">
      <c r="A33" s="196"/>
      <c r="B33" s="226"/>
      <c r="C33" s="240"/>
      <c r="D33" s="195"/>
      <c r="E33" s="196"/>
      <c r="F33" s="227"/>
      <c r="G33" s="227"/>
      <c r="H33" s="227"/>
      <c r="I33" s="227"/>
      <c r="J33" s="227"/>
      <c r="K33" s="220"/>
      <c r="L33" s="220"/>
      <c r="M33" s="8" t="s">
        <v>34</v>
      </c>
      <c r="N33" s="220"/>
      <c r="O33" s="220"/>
      <c r="P33" s="231"/>
      <c r="Q33" s="221"/>
      <c r="R33" s="222"/>
      <c r="S33" s="220"/>
      <c r="T33" s="220"/>
      <c r="U33" s="222"/>
      <c r="V33" s="221"/>
      <c r="W33" s="222"/>
      <c r="X33" s="220"/>
      <c r="Y33" s="220"/>
      <c r="Z33" s="231"/>
      <c r="AA33" s="221"/>
      <c r="AB33" s="222"/>
      <c r="AC33" s="220"/>
      <c r="AD33" s="220"/>
      <c r="AE33" s="222"/>
      <c r="AF33" s="221"/>
      <c r="AG33" s="222"/>
      <c r="AH33" s="170"/>
    </row>
    <row r="34" spans="1:34" ht="76.5" customHeight="1">
      <c r="A34" s="196"/>
      <c r="B34" s="226"/>
      <c r="C34" s="240"/>
      <c r="D34" s="195"/>
      <c r="E34" s="196"/>
      <c r="F34" s="227"/>
      <c r="G34" s="227"/>
      <c r="H34" s="227"/>
      <c r="I34" s="227"/>
      <c r="J34" s="227"/>
      <c r="K34" s="220"/>
      <c r="L34" s="220"/>
      <c r="M34" s="9" t="s">
        <v>35</v>
      </c>
      <c r="N34" s="220"/>
      <c r="O34" s="220"/>
      <c r="P34" s="231"/>
      <c r="Q34" s="221"/>
      <c r="R34" s="222"/>
      <c r="S34" s="220"/>
      <c r="T34" s="220"/>
      <c r="U34" s="222"/>
      <c r="V34" s="221"/>
      <c r="W34" s="222"/>
      <c r="X34" s="220"/>
      <c r="Y34" s="220"/>
      <c r="Z34" s="231"/>
      <c r="AA34" s="221"/>
      <c r="AB34" s="222"/>
      <c r="AC34" s="220"/>
      <c r="AD34" s="220"/>
      <c r="AE34" s="222"/>
      <c r="AF34" s="221"/>
      <c r="AG34" s="222"/>
      <c r="AH34" s="171"/>
    </row>
    <row r="35" spans="1:34" ht="65.25" customHeight="1">
      <c r="A35" s="196" t="s">
        <v>90</v>
      </c>
      <c r="B35" s="226" t="s">
        <v>91</v>
      </c>
      <c r="C35" s="240"/>
      <c r="D35" s="195"/>
      <c r="E35" s="196" t="s">
        <v>92</v>
      </c>
      <c r="F35" s="227">
        <v>1</v>
      </c>
      <c r="G35" s="227">
        <v>1</v>
      </c>
      <c r="H35" s="227">
        <v>1</v>
      </c>
      <c r="I35" s="227">
        <v>1</v>
      </c>
      <c r="J35" s="227">
        <v>1</v>
      </c>
      <c r="K35" s="220"/>
      <c r="L35" s="220"/>
      <c r="M35" s="7" t="s">
        <v>29</v>
      </c>
      <c r="N35" s="175" t="s">
        <v>30</v>
      </c>
      <c r="O35" s="175" t="s">
        <v>93</v>
      </c>
      <c r="P35" s="232" t="s">
        <v>94</v>
      </c>
      <c r="Q35" s="169">
        <v>0.81</v>
      </c>
      <c r="R35" s="172" t="s">
        <v>95</v>
      </c>
      <c r="S35" s="175" t="s">
        <v>162</v>
      </c>
      <c r="T35" s="175" t="s">
        <v>93</v>
      </c>
      <c r="U35" s="232" t="s">
        <v>163</v>
      </c>
      <c r="V35" s="221">
        <v>0.89</v>
      </c>
      <c r="W35" s="223" t="s">
        <v>95</v>
      </c>
      <c r="X35" s="175" t="s">
        <v>162</v>
      </c>
      <c r="Y35" s="175" t="s">
        <v>93</v>
      </c>
      <c r="Z35" s="232" t="s">
        <v>787</v>
      </c>
      <c r="AA35" s="221">
        <v>0.9</v>
      </c>
      <c r="AB35" s="223" t="s">
        <v>95</v>
      </c>
      <c r="AC35" s="175" t="s">
        <v>162</v>
      </c>
      <c r="AD35" s="175" t="s">
        <v>93</v>
      </c>
      <c r="AE35" s="220" t="s">
        <v>862</v>
      </c>
      <c r="AF35" s="221">
        <v>1</v>
      </c>
      <c r="AG35" s="223" t="s">
        <v>732</v>
      </c>
      <c r="AH35" s="169">
        <f>(AF35+AA35+V35+Q35)/4</f>
        <v>0.9</v>
      </c>
    </row>
    <row r="36" spans="1:34" ht="60" customHeight="1">
      <c r="A36" s="196"/>
      <c r="B36" s="226"/>
      <c r="C36" s="240"/>
      <c r="D36" s="195"/>
      <c r="E36" s="196"/>
      <c r="F36" s="227"/>
      <c r="G36" s="227"/>
      <c r="H36" s="227"/>
      <c r="I36" s="227"/>
      <c r="J36" s="227"/>
      <c r="K36" s="220"/>
      <c r="L36" s="220"/>
      <c r="M36" s="8" t="s">
        <v>34</v>
      </c>
      <c r="N36" s="176"/>
      <c r="O36" s="176"/>
      <c r="P36" s="233"/>
      <c r="Q36" s="170"/>
      <c r="R36" s="173"/>
      <c r="S36" s="176"/>
      <c r="T36" s="176"/>
      <c r="U36" s="233"/>
      <c r="V36" s="221"/>
      <c r="W36" s="224"/>
      <c r="X36" s="176"/>
      <c r="Y36" s="176"/>
      <c r="Z36" s="233"/>
      <c r="AA36" s="221"/>
      <c r="AB36" s="224"/>
      <c r="AC36" s="176"/>
      <c r="AD36" s="176"/>
      <c r="AE36" s="220"/>
      <c r="AF36" s="221"/>
      <c r="AG36" s="224"/>
      <c r="AH36" s="170"/>
    </row>
    <row r="37" spans="1:34" ht="123" customHeight="1">
      <c r="A37" s="196"/>
      <c r="B37" s="226"/>
      <c r="C37" s="240"/>
      <c r="D37" s="195"/>
      <c r="E37" s="196"/>
      <c r="F37" s="227"/>
      <c r="G37" s="227"/>
      <c r="H37" s="227"/>
      <c r="I37" s="227"/>
      <c r="J37" s="227"/>
      <c r="K37" s="220"/>
      <c r="L37" s="220"/>
      <c r="M37" s="9" t="s">
        <v>35</v>
      </c>
      <c r="N37" s="177"/>
      <c r="O37" s="177"/>
      <c r="P37" s="234"/>
      <c r="Q37" s="171"/>
      <c r="R37" s="174"/>
      <c r="S37" s="177"/>
      <c r="T37" s="177"/>
      <c r="U37" s="234"/>
      <c r="V37" s="221"/>
      <c r="W37" s="225"/>
      <c r="X37" s="177"/>
      <c r="Y37" s="177"/>
      <c r="Z37" s="234"/>
      <c r="AA37" s="221"/>
      <c r="AB37" s="225"/>
      <c r="AC37" s="177"/>
      <c r="AD37" s="177"/>
      <c r="AE37" s="220"/>
      <c r="AF37" s="221"/>
      <c r="AG37" s="225"/>
      <c r="AH37" s="171"/>
    </row>
    <row r="38" spans="1:34" ht="68.25" customHeight="1">
      <c r="A38" s="196" t="s">
        <v>96</v>
      </c>
      <c r="B38" s="226" t="s">
        <v>97</v>
      </c>
      <c r="C38" s="240"/>
      <c r="D38" s="195"/>
      <c r="E38" s="196" t="s">
        <v>98</v>
      </c>
      <c r="F38" s="227">
        <v>1</v>
      </c>
      <c r="G38" s="227">
        <v>1</v>
      </c>
      <c r="H38" s="227">
        <v>1</v>
      </c>
      <c r="I38" s="227">
        <v>1</v>
      </c>
      <c r="J38" s="227">
        <v>1</v>
      </c>
      <c r="K38" s="220"/>
      <c r="L38" s="220"/>
      <c r="M38" s="7" t="s">
        <v>29</v>
      </c>
      <c r="N38" s="220" t="s">
        <v>30</v>
      </c>
      <c r="O38" s="220" t="s">
        <v>99</v>
      </c>
      <c r="P38" s="231" t="s">
        <v>100</v>
      </c>
      <c r="Q38" s="236">
        <v>0.1</v>
      </c>
      <c r="R38" s="222" t="s">
        <v>101</v>
      </c>
      <c r="S38" s="220"/>
      <c r="T38" s="220" t="s">
        <v>99</v>
      </c>
      <c r="U38" s="231" t="s">
        <v>102</v>
      </c>
      <c r="V38" s="221">
        <v>1</v>
      </c>
      <c r="W38" s="222"/>
      <c r="X38" s="220" t="s">
        <v>30</v>
      </c>
      <c r="Y38" s="220" t="s">
        <v>99</v>
      </c>
      <c r="Z38" s="231" t="s">
        <v>740</v>
      </c>
      <c r="AA38" s="221">
        <v>1</v>
      </c>
      <c r="AB38" s="222" t="s">
        <v>732</v>
      </c>
      <c r="AC38" s="220" t="s">
        <v>30</v>
      </c>
      <c r="AD38" s="220" t="s">
        <v>99</v>
      </c>
      <c r="AE38" s="220" t="s">
        <v>863</v>
      </c>
      <c r="AF38" s="221">
        <v>1</v>
      </c>
      <c r="AG38" s="222" t="s">
        <v>732</v>
      </c>
      <c r="AH38" s="244">
        <f>(AF38+AA38+V38+Q38)/4</f>
        <v>0.77500000000000002</v>
      </c>
    </row>
    <row r="39" spans="1:34" ht="64.5" customHeight="1">
      <c r="A39" s="196"/>
      <c r="B39" s="226"/>
      <c r="C39" s="240"/>
      <c r="D39" s="195"/>
      <c r="E39" s="196"/>
      <c r="F39" s="227"/>
      <c r="G39" s="227"/>
      <c r="H39" s="227"/>
      <c r="I39" s="227"/>
      <c r="J39" s="227"/>
      <c r="K39" s="220"/>
      <c r="L39" s="220"/>
      <c r="M39" s="8" t="s">
        <v>34</v>
      </c>
      <c r="N39" s="220"/>
      <c r="O39" s="220"/>
      <c r="P39" s="231"/>
      <c r="Q39" s="236"/>
      <c r="R39" s="222"/>
      <c r="S39" s="220"/>
      <c r="T39" s="220"/>
      <c r="U39" s="231"/>
      <c r="V39" s="221"/>
      <c r="W39" s="222"/>
      <c r="X39" s="220"/>
      <c r="Y39" s="220"/>
      <c r="Z39" s="231"/>
      <c r="AA39" s="221"/>
      <c r="AB39" s="222"/>
      <c r="AC39" s="220"/>
      <c r="AD39" s="220"/>
      <c r="AE39" s="220"/>
      <c r="AF39" s="221"/>
      <c r="AG39" s="222"/>
      <c r="AH39" s="244"/>
    </row>
    <row r="40" spans="1:34" ht="63" customHeight="1">
      <c r="A40" s="196"/>
      <c r="B40" s="226"/>
      <c r="C40" s="240"/>
      <c r="D40" s="195"/>
      <c r="E40" s="196"/>
      <c r="F40" s="227"/>
      <c r="G40" s="227"/>
      <c r="H40" s="227"/>
      <c r="I40" s="227"/>
      <c r="J40" s="227"/>
      <c r="K40" s="220"/>
      <c r="L40" s="220"/>
      <c r="M40" s="9" t="s">
        <v>35</v>
      </c>
      <c r="N40" s="220"/>
      <c r="O40" s="220"/>
      <c r="P40" s="231"/>
      <c r="Q40" s="236"/>
      <c r="R40" s="222"/>
      <c r="S40" s="220"/>
      <c r="T40" s="220"/>
      <c r="U40" s="231"/>
      <c r="V40" s="221"/>
      <c r="W40" s="222"/>
      <c r="X40" s="220"/>
      <c r="Y40" s="220"/>
      <c r="Z40" s="231"/>
      <c r="AA40" s="221"/>
      <c r="AB40" s="222"/>
      <c r="AC40" s="220"/>
      <c r="AD40" s="220"/>
      <c r="AE40" s="220"/>
      <c r="AF40" s="221"/>
      <c r="AG40" s="222"/>
      <c r="AH40" s="244"/>
    </row>
    <row r="41" spans="1:34">
      <c r="N41" s="15"/>
      <c r="P41" s="126"/>
      <c r="Q41" s="95"/>
      <c r="R41" s="126"/>
      <c r="S41" s="127"/>
      <c r="T41" s="126"/>
      <c r="U41" s="126"/>
      <c r="V41" s="95"/>
      <c r="W41" s="126"/>
      <c r="X41" s="127"/>
      <c r="Y41" s="126"/>
      <c r="Z41" s="126"/>
      <c r="AA41" s="95"/>
      <c r="AB41" s="126"/>
      <c r="AC41" s="127"/>
      <c r="AD41" s="126"/>
      <c r="AE41" s="126"/>
      <c r="AF41" s="95"/>
      <c r="AG41" s="126"/>
      <c r="AH41" s="94">
        <f>(AH38+AH35+AH32+AH29+AH26+AH23+AH20+AH17+AH14+AH12+AH11)/11</f>
        <v>0.95113636363636378</v>
      </c>
    </row>
  </sheetData>
  <mergeCells count="334">
    <mergeCell ref="AH32:AH34"/>
    <mergeCell ref="AH35:AH37"/>
    <mergeCell ref="AH38:AH40"/>
    <mergeCell ref="AB12:AB13"/>
    <mergeCell ref="AG12:AG13"/>
    <mergeCell ref="AH12:AH13"/>
    <mergeCell ref="AH8:AH10"/>
    <mergeCell ref="AH14:AH16"/>
    <mergeCell ref="AH17:AH19"/>
    <mergeCell ref="AH20:AH22"/>
    <mergeCell ref="AH23:AH25"/>
    <mergeCell ref="AH26:AH28"/>
    <mergeCell ref="AH29:AH31"/>
    <mergeCell ref="AB26:AB28"/>
    <mergeCell ref="X8:AB8"/>
    <mergeCell ref="X9:Y9"/>
    <mergeCell ref="Z9:Z10"/>
    <mergeCell ref="AA9:AA10"/>
    <mergeCell ref="AB9:AB10"/>
    <mergeCell ref="Y14:Y16"/>
    <mergeCell ref="Z14:Z16"/>
    <mergeCell ref="AA14:AA16"/>
    <mergeCell ref="AB14:AB16"/>
    <mergeCell ref="Y17:Y19"/>
    <mergeCell ref="C9:C10"/>
    <mergeCell ref="D9:D10"/>
    <mergeCell ref="E9:E10"/>
    <mergeCell ref="F9:F10"/>
    <mergeCell ref="A1:B4"/>
    <mergeCell ref="C1:W4"/>
    <mergeCell ref="A5:W5"/>
    <mergeCell ref="A6:W6"/>
    <mergeCell ref="A7:W7"/>
    <mergeCell ref="A8:M8"/>
    <mergeCell ref="N8:R8"/>
    <mergeCell ref="S8:W8"/>
    <mergeCell ref="U9:U10"/>
    <mergeCell ref="V9:V10"/>
    <mergeCell ref="W9:W10"/>
    <mergeCell ref="P9:P10"/>
    <mergeCell ref="Q9:Q10"/>
    <mergeCell ref="R9:R10"/>
    <mergeCell ref="S9:T9"/>
    <mergeCell ref="A9:A10"/>
    <mergeCell ref="B9:B10"/>
    <mergeCell ref="M9:M10"/>
    <mergeCell ref="N9:O9"/>
    <mergeCell ref="G9:G10"/>
    <mergeCell ref="H9:H10"/>
    <mergeCell ref="I9:I10"/>
    <mergeCell ref="J9:J10"/>
    <mergeCell ref="K9:K10"/>
    <mergeCell ref="L9:L10"/>
    <mergeCell ref="K11:K40"/>
    <mergeCell ref="L11:L40"/>
    <mergeCell ref="J12:J13"/>
    <mergeCell ref="N12:N13"/>
    <mergeCell ref="J35:J37"/>
    <mergeCell ref="N35:N37"/>
    <mergeCell ref="H38:H40"/>
    <mergeCell ref="I38:I40"/>
    <mergeCell ref="J38:J40"/>
    <mergeCell ref="N38:N40"/>
    <mergeCell ref="O26:O28"/>
    <mergeCell ref="A14:A16"/>
    <mergeCell ref="B14:B16"/>
    <mergeCell ref="E14:E16"/>
    <mergeCell ref="F14:F16"/>
    <mergeCell ref="G14:G16"/>
    <mergeCell ref="H14:H16"/>
    <mergeCell ref="I14:I16"/>
    <mergeCell ref="O12:O13"/>
    <mergeCell ref="B17:B19"/>
    <mergeCell ref="E17:E19"/>
    <mergeCell ref="F17:F19"/>
    <mergeCell ref="G17:G19"/>
    <mergeCell ref="H17:H19"/>
    <mergeCell ref="I17:I19"/>
    <mergeCell ref="H20:H22"/>
    <mergeCell ref="I20:I22"/>
    <mergeCell ref="J20:J22"/>
    <mergeCell ref="N20:N22"/>
    <mergeCell ref="O20:O22"/>
    <mergeCell ref="G26:G28"/>
    <mergeCell ref="H26:H28"/>
    <mergeCell ref="I26:I28"/>
    <mergeCell ref="A23:A25"/>
    <mergeCell ref="P12:P13"/>
    <mergeCell ref="J14:J16"/>
    <mergeCell ref="N14:N16"/>
    <mergeCell ref="O14:O16"/>
    <mergeCell ref="P14:P16"/>
    <mergeCell ref="A11:A13"/>
    <mergeCell ref="B11:B13"/>
    <mergeCell ref="E12:E13"/>
    <mergeCell ref="F12:F13"/>
    <mergeCell ref="G12:G13"/>
    <mergeCell ref="H12:H13"/>
    <mergeCell ref="I12:I13"/>
    <mergeCell ref="C11:C40"/>
    <mergeCell ref="D11:D40"/>
    <mergeCell ref="A20:A22"/>
    <mergeCell ref="B20:B22"/>
    <mergeCell ref="E20:E22"/>
    <mergeCell ref="F20:F22"/>
    <mergeCell ref="G20:G22"/>
    <mergeCell ref="J17:J19"/>
    <mergeCell ref="N17:N19"/>
    <mergeCell ref="O17:O19"/>
    <mergeCell ref="P17:P19"/>
    <mergeCell ref="A17:A19"/>
    <mergeCell ref="Q12:Q13"/>
    <mergeCell ref="R12:R13"/>
    <mergeCell ref="S12:S13"/>
    <mergeCell ref="T12:T13"/>
    <mergeCell ref="U14:U16"/>
    <mergeCell ref="V14:V16"/>
    <mergeCell ref="W14:W16"/>
    <mergeCell ref="Q14:Q16"/>
    <mergeCell ref="R14:R16"/>
    <mergeCell ref="S14:S16"/>
    <mergeCell ref="T14:T16"/>
    <mergeCell ref="P20:P22"/>
    <mergeCell ref="Q17:Q19"/>
    <mergeCell ref="R17:R19"/>
    <mergeCell ref="O23:O25"/>
    <mergeCell ref="P23:P25"/>
    <mergeCell ref="Q23:Q25"/>
    <mergeCell ref="R23:R25"/>
    <mergeCell ref="S23:S25"/>
    <mergeCell ref="T23:T25"/>
    <mergeCell ref="Q20:Q22"/>
    <mergeCell ref="R20:R22"/>
    <mergeCell ref="S20:S22"/>
    <mergeCell ref="T20:T22"/>
    <mergeCell ref="S17:S19"/>
    <mergeCell ref="T17:T19"/>
    <mergeCell ref="S26:S28"/>
    <mergeCell ref="T26:T28"/>
    <mergeCell ref="U26:U28"/>
    <mergeCell ref="Q26:Q28"/>
    <mergeCell ref="R26:R28"/>
    <mergeCell ref="B23:B25"/>
    <mergeCell ref="E23:E25"/>
    <mergeCell ref="A29:A31"/>
    <mergeCell ref="B29:B31"/>
    <mergeCell ref="E29:E31"/>
    <mergeCell ref="F29:F31"/>
    <mergeCell ref="G29:G31"/>
    <mergeCell ref="J26:J28"/>
    <mergeCell ref="N26:N28"/>
    <mergeCell ref="F23:F25"/>
    <mergeCell ref="G23:G25"/>
    <mergeCell ref="H23:H25"/>
    <mergeCell ref="I23:I25"/>
    <mergeCell ref="J23:J25"/>
    <mergeCell ref="N23:N25"/>
    <mergeCell ref="A26:A28"/>
    <mergeCell ref="B26:B28"/>
    <mergeCell ref="E26:E28"/>
    <mergeCell ref="F26:F28"/>
    <mergeCell ref="P26:P28"/>
    <mergeCell ref="W29:W31"/>
    <mergeCell ref="A32:A34"/>
    <mergeCell ref="B32:B34"/>
    <mergeCell ref="E32:E34"/>
    <mergeCell ref="F32:F34"/>
    <mergeCell ref="G32:G34"/>
    <mergeCell ref="H32:H34"/>
    <mergeCell ref="I32:I34"/>
    <mergeCell ref="J32:J34"/>
    <mergeCell ref="N32:N34"/>
    <mergeCell ref="Q29:Q31"/>
    <mergeCell ref="R29:R31"/>
    <mergeCell ref="S29:S31"/>
    <mergeCell ref="T29:T31"/>
    <mergeCell ref="U29:U31"/>
    <mergeCell ref="V29:V31"/>
    <mergeCell ref="H29:H31"/>
    <mergeCell ref="I29:I31"/>
    <mergeCell ref="J29:J31"/>
    <mergeCell ref="N29:N31"/>
    <mergeCell ref="O29:O31"/>
    <mergeCell ref="P29:P31"/>
    <mergeCell ref="U32:U34"/>
    <mergeCell ref="O35:O37"/>
    <mergeCell ref="P35:P37"/>
    <mergeCell ref="V32:V34"/>
    <mergeCell ref="W32:W34"/>
    <mergeCell ref="A35:A37"/>
    <mergeCell ref="B35:B37"/>
    <mergeCell ref="E35:E37"/>
    <mergeCell ref="F35:F37"/>
    <mergeCell ref="G35:G37"/>
    <mergeCell ref="H35:H37"/>
    <mergeCell ref="I35:I37"/>
    <mergeCell ref="O32:O34"/>
    <mergeCell ref="P32:P34"/>
    <mergeCell ref="Q32:Q34"/>
    <mergeCell ref="R32:R34"/>
    <mergeCell ref="S32:S34"/>
    <mergeCell ref="T32:T34"/>
    <mergeCell ref="S35:S37"/>
    <mergeCell ref="T35:T37"/>
    <mergeCell ref="U35:U37"/>
    <mergeCell ref="V35:V37"/>
    <mergeCell ref="W35:W37"/>
    <mergeCell ref="O38:O40"/>
    <mergeCell ref="P38:P40"/>
    <mergeCell ref="A38:A40"/>
    <mergeCell ref="B38:B40"/>
    <mergeCell ref="E38:E40"/>
    <mergeCell ref="F38:F40"/>
    <mergeCell ref="G38:G40"/>
    <mergeCell ref="AB17:AB19"/>
    <mergeCell ref="Y20:Y22"/>
    <mergeCell ref="Z20:Z22"/>
    <mergeCell ref="Y29:Y31"/>
    <mergeCell ref="Z29:Z31"/>
    <mergeCell ref="AA29:AA31"/>
    <mergeCell ref="AB29:AB31"/>
    <mergeCell ref="W38:W40"/>
    <mergeCell ref="Q38:Q40"/>
    <mergeCell ref="R38:R40"/>
    <mergeCell ref="S38:S40"/>
    <mergeCell ref="T38:T40"/>
    <mergeCell ref="U38:U40"/>
    <mergeCell ref="V38:V40"/>
    <mergeCell ref="Q35:Q37"/>
    <mergeCell ref="R35:R37"/>
    <mergeCell ref="U23:U25"/>
    <mergeCell ref="V23:V25"/>
    <mergeCell ref="W23:W25"/>
    <mergeCell ref="V26:V28"/>
    <mergeCell ref="W26:W28"/>
    <mergeCell ref="U17:U19"/>
    <mergeCell ref="V17:V19"/>
    <mergeCell ref="W17:W19"/>
    <mergeCell ref="X12:X13"/>
    <mergeCell ref="Y12:Y13"/>
    <mergeCell ref="W20:W22"/>
    <mergeCell ref="U20:U22"/>
    <mergeCell ref="V20:V22"/>
    <mergeCell ref="U12:U13"/>
    <mergeCell ref="V12:V13"/>
    <mergeCell ref="W12:W13"/>
    <mergeCell ref="Z12:Z13"/>
    <mergeCell ref="AA12:AA13"/>
    <mergeCell ref="X14:X16"/>
    <mergeCell ref="X17:X19"/>
    <mergeCell ref="X20:X22"/>
    <mergeCell ref="X23:X25"/>
    <mergeCell ref="X26:X28"/>
    <mergeCell ref="Z17:Z19"/>
    <mergeCell ref="AA17:AA19"/>
    <mergeCell ref="X29:X31"/>
    <mergeCell ref="AA20:AA22"/>
    <mergeCell ref="AB20:AB22"/>
    <mergeCell ref="Y23:Y25"/>
    <mergeCell ref="Z23:Z25"/>
    <mergeCell ref="AA23:AA25"/>
    <mergeCell ref="AB23:AB25"/>
    <mergeCell ref="Y26:Y28"/>
    <mergeCell ref="Z26:Z28"/>
    <mergeCell ref="AA26:AA28"/>
    <mergeCell ref="X38:X40"/>
    <mergeCell ref="Y38:Y40"/>
    <mergeCell ref="Z38:Z40"/>
    <mergeCell ref="AA38:AA40"/>
    <mergeCell ref="AB38:AB40"/>
    <mergeCell ref="X32:X34"/>
    <mergeCell ref="Y32:Y34"/>
    <mergeCell ref="Z32:Z34"/>
    <mergeCell ref="AA32:AA34"/>
    <mergeCell ref="AB32:AB34"/>
    <mergeCell ref="X35:X37"/>
    <mergeCell ref="Y35:Y37"/>
    <mergeCell ref="Z35:Z37"/>
    <mergeCell ref="AA35:AA37"/>
    <mergeCell ref="AB35:AB37"/>
    <mergeCell ref="AC8:AG8"/>
    <mergeCell ref="AC9:AD9"/>
    <mergeCell ref="AE9:AE10"/>
    <mergeCell ref="AF9:AF10"/>
    <mergeCell ref="AG9:AG10"/>
    <mergeCell ref="AC12:AC13"/>
    <mergeCell ref="AD12:AD13"/>
    <mergeCell ref="AE12:AE13"/>
    <mergeCell ref="AF12:AF13"/>
    <mergeCell ref="AC14:AC16"/>
    <mergeCell ref="AD14:AD16"/>
    <mergeCell ref="AE14:AE16"/>
    <mergeCell ref="AF14:AF16"/>
    <mergeCell ref="AG14:AG16"/>
    <mergeCell ref="AC17:AC19"/>
    <mergeCell ref="AD17:AD19"/>
    <mergeCell ref="AE17:AE19"/>
    <mergeCell ref="AF17:AF19"/>
    <mergeCell ref="AG17:AG19"/>
    <mergeCell ref="AC20:AC22"/>
    <mergeCell ref="AD20:AD22"/>
    <mergeCell ref="AE20:AE22"/>
    <mergeCell ref="AF20:AF22"/>
    <mergeCell ref="AG20:AG22"/>
    <mergeCell ref="AC23:AC25"/>
    <mergeCell ref="AD23:AD25"/>
    <mergeCell ref="AE23:AE25"/>
    <mergeCell ref="AF23:AF25"/>
    <mergeCell ref="AG23:AG25"/>
    <mergeCell ref="AC26:AC28"/>
    <mergeCell ref="AD26:AD28"/>
    <mergeCell ref="AE26:AE28"/>
    <mergeCell ref="AF26:AF28"/>
    <mergeCell ref="AG26:AG28"/>
    <mergeCell ref="AC29:AC31"/>
    <mergeCell ref="AD29:AD31"/>
    <mergeCell ref="AE29:AE31"/>
    <mergeCell ref="AF29:AF31"/>
    <mergeCell ref="AG29:AG31"/>
    <mergeCell ref="AC38:AC40"/>
    <mergeCell ref="AD38:AD40"/>
    <mergeCell ref="AE38:AE40"/>
    <mergeCell ref="AF38:AF40"/>
    <mergeCell ref="AG38:AG40"/>
    <mergeCell ref="AC32:AC34"/>
    <mergeCell ref="AD32:AD34"/>
    <mergeCell ref="AE32:AE34"/>
    <mergeCell ref="AF32:AF34"/>
    <mergeCell ref="AG32:AG34"/>
    <mergeCell ref="AC35:AC37"/>
    <mergeCell ref="AD35:AD37"/>
    <mergeCell ref="AE35:AE37"/>
    <mergeCell ref="AF35:AF37"/>
    <mergeCell ref="AG35:AG3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1"/>
  <sheetViews>
    <sheetView tabSelected="1" zoomScale="50" zoomScaleNormal="50" workbookViewId="0">
      <selection activeCell="O20" sqref="O20:O22"/>
    </sheetView>
  </sheetViews>
  <sheetFormatPr baseColWidth="10" defaultRowHeight="15"/>
  <cols>
    <col min="1" max="1" width="21.7109375" customWidth="1"/>
    <col min="2" max="2" width="27.42578125" customWidth="1"/>
    <col min="3" max="3" width="19.5703125" customWidth="1"/>
    <col min="4" max="4" width="19" customWidth="1"/>
    <col min="5" max="5" width="23.7109375" customWidth="1"/>
    <col min="6" max="6" width="13.7109375" customWidth="1"/>
    <col min="7" max="7" width="14.42578125" customWidth="1"/>
    <col min="8" max="8" width="14.140625" customWidth="1"/>
    <col min="9" max="9" width="15.140625" customWidth="1"/>
    <col min="10" max="10" width="19.28515625" customWidth="1"/>
    <col min="11" max="11" width="14.42578125" customWidth="1"/>
    <col min="12" max="12" width="12.42578125" customWidth="1"/>
    <col min="13" max="13" width="13.28515625" customWidth="1"/>
    <col min="14" max="14" width="20.85546875" customWidth="1"/>
    <col min="15" max="15" width="21" customWidth="1"/>
    <col min="16" max="16" width="47.140625" customWidth="1"/>
    <col min="17" max="17" width="12.42578125" customWidth="1"/>
    <col min="18" max="18" width="30" customWidth="1"/>
    <col min="19" max="19" width="19" customWidth="1"/>
    <col min="20" max="20" width="30.85546875" customWidth="1"/>
    <col min="21" max="21" width="118.5703125" customWidth="1"/>
    <col min="22" max="22" width="13.28515625" customWidth="1"/>
    <col min="23" max="23" width="40.140625" customWidth="1"/>
    <col min="24" max="24" width="19.28515625" customWidth="1"/>
    <col min="25" max="25" width="37.7109375" style="84" customWidth="1"/>
    <col min="26" max="26" width="154.28515625" customWidth="1"/>
    <col min="27" max="27" width="17.140625" customWidth="1"/>
    <col min="28" max="28" width="59.7109375" customWidth="1"/>
    <col min="29" max="29" width="61" customWidth="1"/>
    <col min="30" max="30" width="61" style="84" customWidth="1"/>
    <col min="31" max="33" width="61" customWidth="1"/>
    <col min="34" max="34" width="28.42578125" bestFit="1" customWidth="1"/>
    <col min="247" max="247" width="24.28515625" customWidth="1"/>
    <col min="248" max="249" width="24.7109375" customWidth="1"/>
    <col min="250" max="250" width="17.7109375" customWidth="1"/>
    <col min="252" max="252" width="12.42578125" customWidth="1"/>
    <col min="253" max="253" width="12" customWidth="1"/>
    <col min="254" max="254" width="20.85546875" customWidth="1"/>
    <col min="255" max="255" width="17.7109375" customWidth="1"/>
    <col min="256" max="256" width="20" customWidth="1"/>
    <col min="257" max="257" width="33.28515625" customWidth="1"/>
    <col min="258" max="258" width="12.42578125" customWidth="1"/>
    <col min="259" max="259" width="21.5703125" customWidth="1"/>
    <col min="260" max="261" width="19" customWidth="1"/>
    <col min="262" max="262" width="16.42578125" customWidth="1"/>
    <col min="263" max="263" width="25" customWidth="1"/>
    <col min="265" max="265" width="22.5703125" customWidth="1"/>
    <col min="266" max="266" width="20.42578125" customWidth="1"/>
    <col min="267" max="267" width="16.7109375" customWidth="1"/>
    <col min="268" max="268" width="19.5703125" customWidth="1"/>
    <col min="269" max="269" width="24.5703125" customWidth="1"/>
    <col min="270" max="270" width="14.140625" customWidth="1"/>
    <col min="271" max="271" width="24.5703125" customWidth="1"/>
    <col min="272" max="272" width="19.42578125" customWidth="1"/>
    <col min="274" max="274" width="14.28515625" customWidth="1"/>
    <col min="275" max="275" width="19.42578125" customWidth="1"/>
    <col min="276" max="276" width="13.28515625" customWidth="1"/>
    <col min="277" max="277" width="19.28515625" customWidth="1"/>
    <col min="503" max="503" width="24.28515625" customWidth="1"/>
    <col min="504" max="505" width="24.7109375" customWidth="1"/>
    <col min="506" max="506" width="17.7109375" customWidth="1"/>
    <col min="508" max="508" width="12.42578125" customWidth="1"/>
    <col min="509" max="509" width="12" customWidth="1"/>
    <col min="510" max="510" width="20.85546875" customWidth="1"/>
    <col min="511" max="511" width="17.7109375" customWidth="1"/>
    <col min="512" max="512" width="20" customWidth="1"/>
    <col min="513" max="513" width="33.28515625" customWidth="1"/>
    <col min="514" max="514" width="12.42578125" customWidth="1"/>
    <col min="515" max="515" width="21.5703125" customWidth="1"/>
    <col min="516" max="517" width="19" customWidth="1"/>
    <col min="518" max="518" width="16.42578125" customWidth="1"/>
    <col min="519" max="519" width="25" customWidth="1"/>
    <col min="521" max="521" width="22.5703125" customWidth="1"/>
    <col min="522" max="522" width="20.42578125" customWidth="1"/>
    <col min="523" max="523" width="16.7109375" customWidth="1"/>
    <col min="524" max="524" width="19.5703125" customWidth="1"/>
    <col min="525" max="525" width="24.5703125" customWidth="1"/>
    <col min="526" max="526" width="14.140625" customWidth="1"/>
    <col min="527" max="527" width="24.5703125" customWidth="1"/>
    <col min="528" max="528" width="19.42578125" customWidth="1"/>
    <col min="530" max="530" width="14.28515625" customWidth="1"/>
    <col min="531" max="531" width="19.42578125" customWidth="1"/>
    <col min="532" max="532" width="13.28515625" customWidth="1"/>
    <col min="533" max="533" width="19.28515625" customWidth="1"/>
    <col min="759" max="759" width="24.28515625" customWidth="1"/>
    <col min="760" max="761" width="24.7109375" customWidth="1"/>
    <col min="762" max="762" width="17.7109375" customWidth="1"/>
    <col min="764" max="764" width="12.42578125" customWidth="1"/>
    <col min="765" max="765" width="12" customWidth="1"/>
    <col min="766" max="766" width="20.85546875" customWidth="1"/>
    <col min="767" max="767" width="17.7109375" customWidth="1"/>
    <col min="768" max="768" width="20" customWidth="1"/>
    <col min="769" max="769" width="33.28515625" customWidth="1"/>
    <col min="770" max="770" width="12.42578125" customWidth="1"/>
    <col min="771" max="771" width="21.5703125" customWidth="1"/>
    <col min="772" max="773" width="19" customWidth="1"/>
    <col min="774" max="774" width="16.42578125" customWidth="1"/>
    <col min="775" max="775" width="25" customWidth="1"/>
    <col min="777" max="777" width="22.5703125" customWidth="1"/>
    <col min="778" max="778" width="20.42578125" customWidth="1"/>
    <col min="779" max="779" width="16.7109375" customWidth="1"/>
    <col min="780" max="780" width="19.5703125" customWidth="1"/>
    <col min="781" max="781" width="24.5703125" customWidth="1"/>
    <col min="782" max="782" width="14.140625" customWidth="1"/>
    <col min="783" max="783" width="24.5703125" customWidth="1"/>
    <col min="784" max="784" width="19.42578125" customWidth="1"/>
    <col min="786" max="786" width="14.28515625" customWidth="1"/>
    <col min="787" max="787" width="19.42578125" customWidth="1"/>
    <col min="788" max="788" width="13.28515625" customWidth="1"/>
    <col min="789" max="789" width="19.28515625" customWidth="1"/>
    <col min="1015" max="1015" width="24.28515625" customWidth="1"/>
    <col min="1016" max="1017" width="24.7109375" customWidth="1"/>
    <col min="1018" max="1018" width="17.7109375" customWidth="1"/>
    <col min="1020" max="1020" width="12.42578125" customWidth="1"/>
    <col min="1021" max="1021" width="12" customWidth="1"/>
    <col min="1022" max="1022" width="20.85546875" customWidth="1"/>
    <col min="1023" max="1023" width="17.7109375" customWidth="1"/>
    <col min="1024" max="1024" width="20" customWidth="1"/>
    <col min="1025" max="1025" width="33.28515625" customWidth="1"/>
    <col min="1026" max="1026" width="12.42578125" customWidth="1"/>
    <col min="1027" max="1027" width="21.5703125" customWidth="1"/>
    <col min="1028" max="1029" width="19" customWidth="1"/>
    <col min="1030" max="1030" width="16.42578125" customWidth="1"/>
    <col min="1031" max="1031" width="25" customWidth="1"/>
    <col min="1033" max="1033" width="22.5703125" customWidth="1"/>
    <col min="1034" max="1034" width="20.42578125" customWidth="1"/>
    <col min="1035" max="1035" width="16.7109375" customWidth="1"/>
    <col min="1036" max="1036" width="19.5703125" customWidth="1"/>
    <col min="1037" max="1037" width="24.5703125" customWidth="1"/>
    <col min="1038" max="1038" width="14.140625" customWidth="1"/>
    <col min="1039" max="1039" width="24.5703125" customWidth="1"/>
    <col min="1040" max="1040" width="19.42578125" customWidth="1"/>
    <col min="1042" max="1042" width="14.28515625" customWidth="1"/>
    <col min="1043" max="1043" width="19.42578125" customWidth="1"/>
    <col min="1044" max="1044" width="13.28515625" customWidth="1"/>
    <col min="1045" max="1045" width="19.28515625" customWidth="1"/>
    <col min="1271" max="1271" width="24.28515625" customWidth="1"/>
    <col min="1272" max="1273" width="24.7109375" customWidth="1"/>
    <col min="1274" max="1274" width="17.7109375" customWidth="1"/>
    <col min="1276" max="1276" width="12.42578125" customWidth="1"/>
    <col min="1277" max="1277" width="12" customWidth="1"/>
    <col min="1278" max="1278" width="20.85546875" customWidth="1"/>
    <col min="1279" max="1279" width="17.7109375" customWidth="1"/>
    <col min="1280" max="1280" width="20" customWidth="1"/>
    <col min="1281" max="1281" width="33.28515625" customWidth="1"/>
    <col min="1282" max="1282" width="12.42578125" customWidth="1"/>
    <col min="1283" max="1283" width="21.5703125" customWidth="1"/>
    <col min="1284" max="1285" width="19" customWidth="1"/>
    <col min="1286" max="1286" width="16.42578125" customWidth="1"/>
    <col min="1287" max="1287" width="25" customWidth="1"/>
    <col min="1289" max="1289" width="22.5703125" customWidth="1"/>
    <col min="1290" max="1290" width="20.42578125" customWidth="1"/>
    <col min="1291" max="1291" width="16.7109375" customWidth="1"/>
    <col min="1292" max="1292" width="19.5703125" customWidth="1"/>
    <col min="1293" max="1293" width="24.5703125" customWidth="1"/>
    <col min="1294" max="1294" width="14.140625" customWidth="1"/>
    <col min="1295" max="1295" width="24.5703125" customWidth="1"/>
    <col min="1296" max="1296" width="19.42578125" customWidth="1"/>
    <col min="1298" max="1298" width="14.28515625" customWidth="1"/>
    <col min="1299" max="1299" width="19.42578125" customWidth="1"/>
    <col min="1300" max="1300" width="13.28515625" customWidth="1"/>
    <col min="1301" max="1301" width="19.28515625" customWidth="1"/>
    <col min="1527" max="1527" width="24.28515625" customWidth="1"/>
    <col min="1528" max="1529" width="24.7109375" customWidth="1"/>
    <col min="1530" max="1530" width="17.7109375" customWidth="1"/>
    <col min="1532" max="1532" width="12.42578125" customWidth="1"/>
    <col min="1533" max="1533" width="12" customWidth="1"/>
    <col min="1534" max="1534" width="20.85546875" customWidth="1"/>
    <col min="1535" max="1535" width="17.7109375" customWidth="1"/>
    <col min="1536" max="1536" width="20" customWidth="1"/>
    <col min="1537" max="1537" width="33.28515625" customWidth="1"/>
    <col min="1538" max="1538" width="12.42578125" customWidth="1"/>
    <col min="1539" max="1539" width="21.5703125" customWidth="1"/>
    <col min="1540" max="1541" width="19" customWidth="1"/>
    <col min="1542" max="1542" width="16.42578125" customWidth="1"/>
    <col min="1543" max="1543" width="25" customWidth="1"/>
    <col min="1545" max="1545" width="22.5703125" customWidth="1"/>
    <col min="1546" max="1546" width="20.42578125" customWidth="1"/>
    <col min="1547" max="1547" width="16.7109375" customWidth="1"/>
    <col min="1548" max="1548" width="19.5703125" customWidth="1"/>
    <col min="1549" max="1549" width="24.5703125" customWidth="1"/>
    <col min="1550" max="1550" width="14.140625" customWidth="1"/>
    <col min="1551" max="1551" width="24.5703125" customWidth="1"/>
    <col min="1552" max="1552" width="19.42578125" customWidth="1"/>
    <col min="1554" max="1554" width="14.28515625" customWidth="1"/>
    <col min="1555" max="1555" width="19.42578125" customWidth="1"/>
    <col min="1556" max="1556" width="13.28515625" customWidth="1"/>
    <col min="1557" max="1557" width="19.28515625" customWidth="1"/>
    <col min="1783" max="1783" width="24.28515625" customWidth="1"/>
    <col min="1784" max="1785" width="24.7109375" customWidth="1"/>
    <col min="1786" max="1786" width="17.7109375" customWidth="1"/>
    <col min="1788" max="1788" width="12.42578125" customWidth="1"/>
    <col min="1789" max="1789" width="12" customWidth="1"/>
    <col min="1790" max="1790" width="20.85546875" customWidth="1"/>
    <col min="1791" max="1791" width="17.7109375" customWidth="1"/>
    <col min="1792" max="1792" width="20" customWidth="1"/>
    <col min="1793" max="1793" width="33.28515625" customWidth="1"/>
    <col min="1794" max="1794" width="12.42578125" customWidth="1"/>
    <col min="1795" max="1795" width="21.5703125" customWidth="1"/>
    <col min="1796" max="1797" width="19" customWidth="1"/>
    <col min="1798" max="1798" width="16.42578125" customWidth="1"/>
    <col min="1799" max="1799" width="25" customWidth="1"/>
    <col min="1801" max="1801" width="22.5703125" customWidth="1"/>
    <col min="1802" max="1802" width="20.42578125" customWidth="1"/>
    <col min="1803" max="1803" width="16.7109375" customWidth="1"/>
    <col min="1804" max="1804" width="19.5703125" customWidth="1"/>
    <col min="1805" max="1805" width="24.5703125" customWidth="1"/>
    <col min="1806" max="1806" width="14.140625" customWidth="1"/>
    <col min="1807" max="1807" width="24.5703125" customWidth="1"/>
    <col min="1808" max="1808" width="19.42578125" customWidth="1"/>
    <col min="1810" max="1810" width="14.28515625" customWidth="1"/>
    <col min="1811" max="1811" width="19.42578125" customWidth="1"/>
    <col min="1812" max="1812" width="13.28515625" customWidth="1"/>
    <col min="1813" max="1813" width="19.28515625" customWidth="1"/>
    <col min="2039" max="2039" width="24.28515625" customWidth="1"/>
    <col min="2040" max="2041" width="24.7109375" customWidth="1"/>
    <col min="2042" max="2042" width="17.7109375" customWidth="1"/>
    <col min="2044" max="2044" width="12.42578125" customWidth="1"/>
    <col min="2045" max="2045" width="12" customWidth="1"/>
    <col min="2046" max="2046" width="20.85546875" customWidth="1"/>
    <col min="2047" max="2047" width="17.7109375" customWidth="1"/>
    <col min="2048" max="2048" width="20" customWidth="1"/>
    <col min="2049" max="2049" width="33.28515625" customWidth="1"/>
    <col min="2050" max="2050" width="12.42578125" customWidth="1"/>
    <col min="2051" max="2051" width="21.5703125" customWidth="1"/>
    <col min="2052" max="2053" width="19" customWidth="1"/>
    <col min="2054" max="2054" width="16.42578125" customWidth="1"/>
    <col min="2055" max="2055" width="25" customWidth="1"/>
    <col min="2057" max="2057" width="22.5703125" customWidth="1"/>
    <col min="2058" max="2058" width="20.42578125" customWidth="1"/>
    <col min="2059" max="2059" width="16.7109375" customWidth="1"/>
    <col min="2060" max="2060" width="19.5703125" customWidth="1"/>
    <col min="2061" max="2061" width="24.5703125" customWidth="1"/>
    <col min="2062" max="2062" width="14.140625" customWidth="1"/>
    <col min="2063" max="2063" width="24.5703125" customWidth="1"/>
    <col min="2064" max="2064" width="19.42578125" customWidth="1"/>
    <col min="2066" max="2066" width="14.28515625" customWidth="1"/>
    <col min="2067" max="2067" width="19.42578125" customWidth="1"/>
    <col min="2068" max="2068" width="13.28515625" customWidth="1"/>
    <col min="2069" max="2069" width="19.28515625" customWidth="1"/>
    <col min="2295" max="2295" width="24.28515625" customWidth="1"/>
    <col min="2296" max="2297" width="24.7109375" customWidth="1"/>
    <col min="2298" max="2298" width="17.7109375" customWidth="1"/>
    <col min="2300" max="2300" width="12.42578125" customWidth="1"/>
    <col min="2301" max="2301" width="12" customWidth="1"/>
    <col min="2302" max="2302" width="20.85546875" customWidth="1"/>
    <col min="2303" max="2303" width="17.7109375" customWidth="1"/>
    <col min="2304" max="2304" width="20" customWidth="1"/>
    <col min="2305" max="2305" width="33.28515625" customWidth="1"/>
    <col min="2306" max="2306" width="12.42578125" customWidth="1"/>
    <col min="2307" max="2307" width="21.5703125" customWidth="1"/>
    <col min="2308" max="2309" width="19" customWidth="1"/>
    <col min="2310" max="2310" width="16.42578125" customWidth="1"/>
    <col min="2311" max="2311" width="25" customWidth="1"/>
    <col min="2313" max="2313" width="22.5703125" customWidth="1"/>
    <col min="2314" max="2314" width="20.42578125" customWidth="1"/>
    <col min="2315" max="2315" width="16.7109375" customWidth="1"/>
    <col min="2316" max="2316" width="19.5703125" customWidth="1"/>
    <col min="2317" max="2317" width="24.5703125" customWidth="1"/>
    <col min="2318" max="2318" width="14.140625" customWidth="1"/>
    <col min="2319" max="2319" width="24.5703125" customWidth="1"/>
    <col min="2320" max="2320" width="19.42578125" customWidth="1"/>
    <col min="2322" max="2322" width="14.28515625" customWidth="1"/>
    <col min="2323" max="2323" width="19.42578125" customWidth="1"/>
    <col min="2324" max="2324" width="13.28515625" customWidth="1"/>
    <col min="2325" max="2325" width="19.28515625" customWidth="1"/>
    <col min="2551" max="2551" width="24.28515625" customWidth="1"/>
    <col min="2552" max="2553" width="24.7109375" customWidth="1"/>
    <col min="2554" max="2554" width="17.7109375" customWidth="1"/>
    <col min="2556" max="2556" width="12.42578125" customWidth="1"/>
    <col min="2557" max="2557" width="12" customWidth="1"/>
    <col min="2558" max="2558" width="20.85546875" customWidth="1"/>
    <col min="2559" max="2559" width="17.7109375" customWidth="1"/>
    <col min="2560" max="2560" width="20" customWidth="1"/>
    <col min="2561" max="2561" width="33.28515625" customWidth="1"/>
    <col min="2562" max="2562" width="12.42578125" customWidth="1"/>
    <col min="2563" max="2563" width="21.5703125" customWidth="1"/>
    <col min="2564" max="2565" width="19" customWidth="1"/>
    <col min="2566" max="2566" width="16.42578125" customWidth="1"/>
    <col min="2567" max="2567" width="25" customWidth="1"/>
    <col min="2569" max="2569" width="22.5703125" customWidth="1"/>
    <col min="2570" max="2570" width="20.42578125" customWidth="1"/>
    <col min="2571" max="2571" width="16.7109375" customWidth="1"/>
    <col min="2572" max="2572" width="19.5703125" customWidth="1"/>
    <col min="2573" max="2573" width="24.5703125" customWidth="1"/>
    <col min="2574" max="2574" width="14.140625" customWidth="1"/>
    <col min="2575" max="2575" width="24.5703125" customWidth="1"/>
    <col min="2576" max="2576" width="19.42578125" customWidth="1"/>
    <col min="2578" max="2578" width="14.28515625" customWidth="1"/>
    <col min="2579" max="2579" width="19.42578125" customWidth="1"/>
    <col min="2580" max="2580" width="13.28515625" customWidth="1"/>
    <col min="2581" max="2581" width="19.28515625" customWidth="1"/>
    <col min="2807" max="2807" width="24.28515625" customWidth="1"/>
    <col min="2808" max="2809" width="24.7109375" customWidth="1"/>
    <col min="2810" max="2810" width="17.7109375" customWidth="1"/>
    <col min="2812" max="2812" width="12.42578125" customWidth="1"/>
    <col min="2813" max="2813" width="12" customWidth="1"/>
    <col min="2814" max="2814" width="20.85546875" customWidth="1"/>
    <col min="2815" max="2815" width="17.7109375" customWidth="1"/>
    <col min="2816" max="2816" width="20" customWidth="1"/>
    <col min="2817" max="2817" width="33.28515625" customWidth="1"/>
    <col min="2818" max="2818" width="12.42578125" customWidth="1"/>
    <col min="2819" max="2819" width="21.5703125" customWidth="1"/>
    <col min="2820" max="2821" width="19" customWidth="1"/>
    <col min="2822" max="2822" width="16.42578125" customWidth="1"/>
    <col min="2823" max="2823" width="25" customWidth="1"/>
    <col min="2825" max="2825" width="22.5703125" customWidth="1"/>
    <col min="2826" max="2826" width="20.42578125" customWidth="1"/>
    <col min="2827" max="2827" width="16.7109375" customWidth="1"/>
    <col min="2828" max="2828" width="19.5703125" customWidth="1"/>
    <col min="2829" max="2829" width="24.5703125" customWidth="1"/>
    <col min="2830" max="2830" width="14.140625" customWidth="1"/>
    <col min="2831" max="2831" width="24.5703125" customWidth="1"/>
    <col min="2832" max="2832" width="19.42578125" customWidth="1"/>
    <col min="2834" max="2834" width="14.28515625" customWidth="1"/>
    <col min="2835" max="2835" width="19.42578125" customWidth="1"/>
    <col min="2836" max="2836" width="13.28515625" customWidth="1"/>
    <col min="2837" max="2837" width="19.28515625" customWidth="1"/>
    <col min="3063" max="3063" width="24.28515625" customWidth="1"/>
    <col min="3064" max="3065" width="24.7109375" customWidth="1"/>
    <col min="3066" max="3066" width="17.7109375" customWidth="1"/>
    <col min="3068" max="3068" width="12.42578125" customWidth="1"/>
    <col min="3069" max="3069" width="12" customWidth="1"/>
    <col min="3070" max="3070" width="20.85546875" customWidth="1"/>
    <col min="3071" max="3071" width="17.7109375" customWidth="1"/>
    <col min="3072" max="3072" width="20" customWidth="1"/>
    <col min="3073" max="3073" width="33.28515625" customWidth="1"/>
    <col min="3074" max="3074" width="12.42578125" customWidth="1"/>
    <col min="3075" max="3075" width="21.5703125" customWidth="1"/>
    <col min="3076" max="3077" width="19" customWidth="1"/>
    <col min="3078" max="3078" width="16.42578125" customWidth="1"/>
    <col min="3079" max="3079" width="25" customWidth="1"/>
    <col min="3081" max="3081" width="22.5703125" customWidth="1"/>
    <col min="3082" max="3082" width="20.42578125" customWidth="1"/>
    <col min="3083" max="3083" width="16.7109375" customWidth="1"/>
    <col min="3084" max="3084" width="19.5703125" customWidth="1"/>
    <col min="3085" max="3085" width="24.5703125" customWidth="1"/>
    <col min="3086" max="3086" width="14.140625" customWidth="1"/>
    <col min="3087" max="3087" width="24.5703125" customWidth="1"/>
    <col min="3088" max="3088" width="19.42578125" customWidth="1"/>
    <col min="3090" max="3090" width="14.28515625" customWidth="1"/>
    <col min="3091" max="3091" width="19.42578125" customWidth="1"/>
    <col min="3092" max="3092" width="13.28515625" customWidth="1"/>
    <col min="3093" max="3093" width="19.28515625" customWidth="1"/>
    <col min="3319" max="3319" width="24.28515625" customWidth="1"/>
    <col min="3320" max="3321" width="24.7109375" customWidth="1"/>
    <col min="3322" max="3322" width="17.7109375" customWidth="1"/>
    <col min="3324" max="3324" width="12.42578125" customWidth="1"/>
    <col min="3325" max="3325" width="12" customWidth="1"/>
    <col min="3326" max="3326" width="20.85546875" customWidth="1"/>
    <col min="3327" max="3327" width="17.7109375" customWidth="1"/>
    <col min="3328" max="3328" width="20" customWidth="1"/>
    <col min="3329" max="3329" width="33.28515625" customWidth="1"/>
    <col min="3330" max="3330" width="12.42578125" customWidth="1"/>
    <col min="3331" max="3331" width="21.5703125" customWidth="1"/>
    <col min="3332" max="3333" width="19" customWidth="1"/>
    <col min="3334" max="3334" width="16.42578125" customWidth="1"/>
    <col min="3335" max="3335" width="25" customWidth="1"/>
    <col min="3337" max="3337" width="22.5703125" customWidth="1"/>
    <col min="3338" max="3338" width="20.42578125" customWidth="1"/>
    <col min="3339" max="3339" width="16.7109375" customWidth="1"/>
    <col min="3340" max="3340" width="19.5703125" customWidth="1"/>
    <col min="3341" max="3341" width="24.5703125" customWidth="1"/>
    <col min="3342" max="3342" width="14.140625" customWidth="1"/>
    <col min="3343" max="3343" width="24.5703125" customWidth="1"/>
    <col min="3344" max="3344" width="19.42578125" customWidth="1"/>
    <col min="3346" max="3346" width="14.28515625" customWidth="1"/>
    <col min="3347" max="3347" width="19.42578125" customWidth="1"/>
    <col min="3348" max="3348" width="13.28515625" customWidth="1"/>
    <col min="3349" max="3349" width="19.28515625" customWidth="1"/>
    <col min="3575" max="3575" width="24.28515625" customWidth="1"/>
    <col min="3576" max="3577" width="24.7109375" customWidth="1"/>
    <col min="3578" max="3578" width="17.7109375" customWidth="1"/>
    <col min="3580" max="3580" width="12.42578125" customWidth="1"/>
    <col min="3581" max="3581" width="12" customWidth="1"/>
    <col min="3582" max="3582" width="20.85546875" customWidth="1"/>
    <col min="3583" max="3583" width="17.7109375" customWidth="1"/>
    <col min="3584" max="3584" width="20" customWidth="1"/>
    <col min="3585" max="3585" width="33.28515625" customWidth="1"/>
    <col min="3586" max="3586" width="12.42578125" customWidth="1"/>
    <col min="3587" max="3587" width="21.5703125" customWidth="1"/>
    <col min="3588" max="3589" width="19" customWidth="1"/>
    <col min="3590" max="3590" width="16.42578125" customWidth="1"/>
    <col min="3591" max="3591" width="25" customWidth="1"/>
    <col min="3593" max="3593" width="22.5703125" customWidth="1"/>
    <col min="3594" max="3594" width="20.42578125" customWidth="1"/>
    <col min="3595" max="3595" width="16.7109375" customWidth="1"/>
    <col min="3596" max="3596" width="19.5703125" customWidth="1"/>
    <col min="3597" max="3597" width="24.5703125" customWidth="1"/>
    <col min="3598" max="3598" width="14.140625" customWidth="1"/>
    <col min="3599" max="3599" width="24.5703125" customWidth="1"/>
    <col min="3600" max="3600" width="19.42578125" customWidth="1"/>
    <col min="3602" max="3602" width="14.28515625" customWidth="1"/>
    <col min="3603" max="3603" width="19.42578125" customWidth="1"/>
    <col min="3604" max="3604" width="13.28515625" customWidth="1"/>
    <col min="3605" max="3605" width="19.28515625" customWidth="1"/>
    <col min="3831" max="3831" width="24.28515625" customWidth="1"/>
    <col min="3832" max="3833" width="24.7109375" customWidth="1"/>
    <col min="3834" max="3834" width="17.7109375" customWidth="1"/>
    <col min="3836" max="3836" width="12.42578125" customWidth="1"/>
    <col min="3837" max="3837" width="12" customWidth="1"/>
    <col min="3838" max="3838" width="20.85546875" customWidth="1"/>
    <col min="3839" max="3839" width="17.7109375" customWidth="1"/>
    <col min="3840" max="3840" width="20" customWidth="1"/>
    <col min="3841" max="3841" width="33.28515625" customWidth="1"/>
    <col min="3842" max="3842" width="12.42578125" customWidth="1"/>
    <col min="3843" max="3843" width="21.5703125" customWidth="1"/>
    <col min="3844" max="3845" width="19" customWidth="1"/>
    <col min="3846" max="3846" width="16.42578125" customWidth="1"/>
    <col min="3847" max="3847" width="25" customWidth="1"/>
    <col min="3849" max="3849" width="22.5703125" customWidth="1"/>
    <col min="3850" max="3850" width="20.42578125" customWidth="1"/>
    <col min="3851" max="3851" width="16.7109375" customWidth="1"/>
    <col min="3852" max="3852" width="19.5703125" customWidth="1"/>
    <col min="3853" max="3853" width="24.5703125" customWidth="1"/>
    <col min="3854" max="3854" width="14.140625" customWidth="1"/>
    <col min="3855" max="3855" width="24.5703125" customWidth="1"/>
    <col min="3856" max="3856" width="19.42578125" customWidth="1"/>
    <col min="3858" max="3858" width="14.28515625" customWidth="1"/>
    <col min="3859" max="3859" width="19.42578125" customWidth="1"/>
    <col min="3860" max="3860" width="13.28515625" customWidth="1"/>
    <col min="3861" max="3861" width="19.28515625" customWidth="1"/>
    <col min="4087" max="4087" width="24.28515625" customWidth="1"/>
    <col min="4088" max="4089" width="24.7109375" customWidth="1"/>
    <col min="4090" max="4090" width="17.7109375" customWidth="1"/>
    <col min="4092" max="4092" width="12.42578125" customWidth="1"/>
    <col min="4093" max="4093" width="12" customWidth="1"/>
    <col min="4094" max="4094" width="20.85546875" customWidth="1"/>
    <col min="4095" max="4095" width="17.7109375" customWidth="1"/>
    <col min="4096" max="4096" width="20" customWidth="1"/>
    <col min="4097" max="4097" width="33.28515625" customWidth="1"/>
    <col min="4098" max="4098" width="12.42578125" customWidth="1"/>
    <col min="4099" max="4099" width="21.5703125" customWidth="1"/>
    <col min="4100" max="4101" width="19" customWidth="1"/>
    <col min="4102" max="4102" width="16.42578125" customWidth="1"/>
    <col min="4103" max="4103" width="25" customWidth="1"/>
    <col min="4105" max="4105" width="22.5703125" customWidth="1"/>
    <col min="4106" max="4106" width="20.42578125" customWidth="1"/>
    <col min="4107" max="4107" width="16.7109375" customWidth="1"/>
    <col min="4108" max="4108" width="19.5703125" customWidth="1"/>
    <col min="4109" max="4109" width="24.5703125" customWidth="1"/>
    <col min="4110" max="4110" width="14.140625" customWidth="1"/>
    <col min="4111" max="4111" width="24.5703125" customWidth="1"/>
    <col min="4112" max="4112" width="19.42578125" customWidth="1"/>
    <col min="4114" max="4114" width="14.28515625" customWidth="1"/>
    <col min="4115" max="4115" width="19.42578125" customWidth="1"/>
    <col min="4116" max="4116" width="13.28515625" customWidth="1"/>
    <col min="4117" max="4117" width="19.28515625" customWidth="1"/>
    <col min="4343" max="4343" width="24.28515625" customWidth="1"/>
    <col min="4344" max="4345" width="24.7109375" customWidth="1"/>
    <col min="4346" max="4346" width="17.7109375" customWidth="1"/>
    <col min="4348" max="4348" width="12.42578125" customWidth="1"/>
    <col min="4349" max="4349" width="12" customWidth="1"/>
    <col min="4350" max="4350" width="20.85546875" customWidth="1"/>
    <col min="4351" max="4351" width="17.7109375" customWidth="1"/>
    <col min="4352" max="4352" width="20" customWidth="1"/>
    <col min="4353" max="4353" width="33.28515625" customWidth="1"/>
    <col min="4354" max="4354" width="12.42578125" customWidth="1"/>
    <col min="4355" max="4355" width="21.5703125" customWidth="1"/>
    <col min="4356" max="4357" width="19" customWidth="1"/>
    <col min="4358" max="4358" width="16.42578125" customWidth="1"/>
    <col min="4359" max="4359" width="25" customWidth="1"/>
    <col min="4361" max="4361" width="22.5703125" customWidth="1"/>
    <col min="4362" max="4362" width="20.42578125" customWidth="1"/>
    <col min="4363" max="4363" width="16.7109375" customWidth="1"/>
    <col min="4364" max="4364" width="19.5703125" customWidth="1"/>
    <col min="4365" max="4365" width="24.5703125" customWidth="1"/>
    <col min="4366" max="4366" width="14.140625" customWidth="1"/>
    <col min="4367" max="4367" width="24.5703125" customWidth="1"/>
    <col min="4368" max="4368" width="19.42578125" customWidth="1"/>
    <col min="4370" max="4370" width="14.28515625" customWidth="1"/>
    <col min="4371" max="4371" width="19.42578125" customWidth="1"/>
    <col min="4372" max="4372" width="13.28515625" customWidth="1"/>
    <col min="4373" max="4373" width="19.28515625" customWidth="1"/>
    <col min="4599" max="4599" width="24.28515625" customWidth="1"/>
    <col min="4600" max="4601" width="24.7109375" customWidth="1"/>
    <col min="4602" max="4602" width="17.7109375" customWidth="1"/>
    <col min="4604" max="4604" width="12.42578125" customWidth="1"/>
    <col min="4605" max="4605" width="12" customWidth="1"/>
    <col min="4606" max="4606" width="20.85546875" customWidth="1"/>
    <col min="4607" max="4607" width="17.7109375" customWidth="1"/>
    <col min="4608" max="4608" width="20" customWidth="1"/>
    <col min="4609" max="4609" width="33.28515625" customWidth="1"/>
    <col min="4610" max="4610" width="12.42578125" customWidth="1"/>
    <col min="4611" max="4611" width="21.5703125" customWidth="1"/>
    <col min="4612" max="4613" width="19" customWidth="1"/>
    <col min="4614" max="4614" width="16.42578125" customWidth="1"/>
    <col min="4615" max="4615" width="25" customWidth="1"/>
    <col min="4617" max="4617" width="22.5703125" customWidth="1"/>
    <col min="4618" max="4618" width="20.42578125" customWidth="1"/>
    <col min="4619" max="4619" width="16.7109375" customWidth="1"/>
    <col min="4620" max="4620" width="19.5703125" customWidth="1"/>
    <col min="4621" max="4621" width="24.5703125" customWidth="1"/>
    <col min="4622" max="4622" width="14.140625" customWidth="1"/>
    <col min="4623" max="4623" width="24.5703125" customWidth="1"/>
    <col min="4624" max="4624" width="19.42578125" customWidth="1"/>
    <col min="4626" max="4626" width="14.28515625" customWidth="1"/>
    <col min="4627" max="4627" width="19.42578125" customWidth="1"/>
    <col min="4628" max="4628" width="13.28515625" customWidth="1"/>
    <col min="4629" max="4629" width="19.28515625" customWidth="1"/>
    <col min="4855" max="4855" width="24.28515625" customWidth="1"/>
    <col min="4856" max="4857" width="24.7109375" customWidth="1"/>
    <col min="4858" max="4858" width="17.7109375" customWidth="1"/>
    <col min="4860" max="4860" width="12.42578125" customWidth="1"/>
    <col min="4861" max="4861" width="12" customWidth="1"/>
    <col min="4862" max="4862" width="20.85546875" customWidth="1"/>
    <col min="4863" max="4863" width="17.7109375" customWidth="1"/>
    <col min="4864" max="4864" width="20" customWidth="1"/>
    <col min="4865" max="4865" width="33.28515625" customWidth="1"/>
    <col min="4866" max="4866" width="12.42578125" customWidth="1"/>
    <col min="4867" max="4867" width="21.5703125" customWidth="1"/>
    <col min="4868" max="4869" width="19" customWidth="1"/>
    <col min="4870" max="4870" width="16.42578125" customWidth="1"/>
    <col min="4871" max="4871" width="25" customWidth="1"/>
    <col min="4873" max="4873" width="22.5703125" customWidth="1"/>
    <col min="4874" max="4874" width="20.42578125" customWidth="1"/>
    <col min="4875" max="4875" width="16.7109375" customWidth="1"/>
    <col min="4876" max="4876" width="19.5703125" customWidth="1"/>
    <col min="4877" max="4877" width="24.5703125" customWidth="1"/>
    <col min="4878" max="4878" width="14.140625" customWidth="1"/>
    <col min="4879" max="4879" width="24.5703125" customWidth="1"/>
    <col min="4880" max="4880" width="19.42578125" customWidth="1"/>
    <col min="4882" max="4882" width="14.28515625" customWidth="1"/>
    <col min="4883" max="4883" width="19.42578125" customWidth="1"/>
    <col min="4884" max="4884" width="13.28515625" customWidth="1"/>
    <col min="4885" max="4885" width="19.28515625" customWidth="1"/>
    <col min="5111" max="5111" width="24.28515625" customWidth="1"/>
    <col min="5112" max="5113" width="24.7109375" customWidth="1"/>
    <col min="5114" max="5114" width="17.7109375" customWidth="1"/>
    <col min="5116" max="5116" width="12.42578125" customWidth="1"/>
    <col min="5117" max="5117" width="12" customWidth="1"/>
    <col min="5118" max="5118" width="20.85546875" customWidth="1"/>
    <col min="5119" max="5119" width="17.7109375" customWidth="1"/>
    <col min="5120" max="5120" width="20" customWidth="1"/>
    <col min="5121" max="5121" width="33.28515625" customWidth="1"/>
    <col min="5122" max="5122" width="12.42578125" customWidth="1"/>
    <col min="5123" max="5123" width="21.5703125" customWidth="1"/>
    <col min="5124" max="5125" width="19" customWidth="1"/>
    <col min="5126" max="5126" width="16.42578125" customWidth="1"/>
    <col min="5127" max="5127" width="25" customWidth="1"/>
    <col min="5129" max="5129" width="22.5703125" customWidth="1"/>
    <col min="5130" max="5130" width="20.42578125" customWidth="1"/>
    <col min="5131" max="5131" width="16.7109375" customWidth="1"/>
    <col min="5132" max="5132" width="19.5703125" customWidth="1"/>
    <col min="5133" max="5133" width="24.5703125" customWidth="1"/>
    <col min="5134" max="5134" width="14.140625" customWidth="1"/>
    <col min="5135" max="5135" width="24.5703125" customWidth="1"/>
    <col min="5136" max="5136" width="19.42578125" customWidth="1"/>
    <col min="5138" max="5138" width="14.28515625" customWidth="1"/>
    <col min="5139" max="5139" width="19.42578125" customWidth="1"/>
    <col min="5140" max="5140" width="13.28515625" customWidth="1"/>
    <col min="5141" max="5141" width="19.28515625" customWidth="1"/>
    <col min="5367" max="5367" width="24.28515625" customWidth="1"/>
    <col min="5368" max="5369" width="24.7109375" customWidth="1"/>
    <col min="5370" max="5370" width="17.7109375" customWidth="1"/>
    <col min="5372" max="5372" width="12.42578125" customWidth="1"/>
    <col min="5373" max="5373" width="12" customWidth="1"/>
    <col min="5374" max="5374" width="20.85546875" customWidth="1"/>
    <col min="5375" max="5375" width="17.7109375" customWidth="1"/>
    <col min="5376" max="5376" width="20" customWidth="1"/>
    <col min="5377" max="5377" width="33.28515625" customWidth="1"/>
    <col min="5378" max="5378" width="12.42578125" customWidth="1"/>
    <col min="5379" max="5379" width="21.5703125" customWidth="1"/>
    <col min="5380" max="5381" width="19" customWidth="1"/>
    <col min="5382" max="5382" width="16.42578125" customWidth="1"/>
    <col min="5383" max="5383" width="25" customWidth="1"/>
    <col min="5385" max="5385" width="22.5703125" customWidth="1"/>
    <col min="5386" max="5386" width="20.42578125" customWidth="1"/>
    <col min="5387" max="5387" width="16.7109375" customWidth="1"/>
    <col min="5388" max="5388" width="19.5703125" customWidth="1"/>
    <col min="5389" max="5389" width="24.5703125" customWidth="1"/>
    <col min="5390" max="5390" width="14.140625" customWidth="1"/>
    <col min="5391" max="5391" width="24.5703125" customWidth="1"/>
    <col min="5392" max="5392" width="19.42578125" customWidth="1"/>
    <col min="5394" max="5394" width="14.28515625" customWidth="1"/>
    <col min="5395" max="5395" width="19.42578125" customWidth="1"/>
    <col min="5396" max="5396" width="13.28515625" customWidth="1"/>
    <col min="5397" max="5397" width="19.28515625" customWidth="1"/>
    <col min="5623" max="5623" width="24.28515625" customWidth="1"/>
    <col min="5624" max="5625" width="24.7109375" customWidth="1"/>
    <col min="5626" max="5626" width="17.7109375" customWidth="1"/>
    <col min="5628" max="5628" width="12.42578125" customWidth="1"/>
    <col min="5629" max="5629" width="12" customWidth="1"/>
    <col min="5630" max="5630" width="20.85546875" customWidth="1"/>
    <col min="5631" max="5631" width="17.7109375" customWidth="1"/>
    <col min="5632" max="5632" width="20" customWidth="1"/>
    <col min="5633" max="5633" width="33.28515625" customWidth="1"/>
    <col min="5634" max="5634" width="12.42578125" customWidth="1"/>
    <col min="5635" max="5635" width="21.5703125" customWidth="1"/>
    <col min="5636" max="5637" width="19" customWidth="1"/>
    <col min="5638" max="5638" width="16.42578125" customWidth="1"/>
    <col min="5639" max="5639" width="25" customWidth="1"/>
    <col min="5641" max="5641" width="22.5703125" customWidth="1"/>
    <col min="5642" max="5642" width="20.42578125" customWidth="1"/>
    <col min="5643" max="5643" width="16.7109375" customWidth="1"/>
    <col min="5644" max="5644" width="19.5703125" customWidth="1"/>
    <col min="5645" max="5645" width="24.5703125" customWidth="1"/>
    <col min="5646" max="5646" width="14.140625" customWidth="1"/>
    <col min="5647" max="5647" width="24.5703125" customWidth="1"/>
    <col min="5648" max="5648" width="19.42578125" customWidth="1"/>
    <col min="5650" max="5650" width="14.28515625" customWidth="1"/>
    <col min="5651" max="5651" width="19.42578125" customWidth="1"/>
    <col min="5652" max="5652" width="13.28515625" customWidth="1"/>
    <col min="5653" max="5653" width="19.28515625" customWidth="1"/>
    <col min="5879" max="5879" width="24.28515625" customWidth="1"/>
    <col min="5880" max="5881" width="24.7109375" customWidth="1"/>
    <col min="5882" max="5882" width="17.7109375" customWidth="1"/>
    <col min="5884" max="5884" width="12.42578125" customWidth="1"/>
    <col min="5885" max="5885" width="12" customWidth="1"/>
    <col min="5886" max="5886" width="20.85546875" customWidth="1"/>
    <col min="5887" max="5887" width="17.7109375" customWidth="1"/>
    <col min="5888" max="5888" width="20" customWidth="1"/>
    <col min="5889" max="5889" width="33.28515625" customWidth="1"/>
    <col min="5890" max="5890" width="12.42578125" customWidth="1"/>
    <col min="5891" max="5891" width="21.5703125" customWidth="1"/>
    <col min="5892" max="5893" width="19" customWidth="1"/>
    <col min="5894" max="5894" width="16.42578125" customWidth="1"/>
    <col min="5895" max="5895" width="25" customWidth="1"/>
    <col min="5897" max="5897" width="22.5703125" customWidth="1"/>
    <col min="5898" max="5898" width="20.42578125" customWidth="1"/>
    <col min="5899" max="5899" width="16.7109375" customWidth="1"/>
    <col min="5900" max="5900" width="19.5703125" customWidth="1"/>
    <col min="5901" max="5901" width="24.5703125" customWidth="1"/>
    <col min="5902" max="5902" width="14.140625" customWidth="1"/>
    <col min="5903" max="5903" width="24.5703125" customWidth="1"/>
    <col min="5904" max="5904" width="19.42578125" customWidth="1"/>
    <col min="5906" max="5906" width="14.28515625" customWidth="1"/>
    <col min="5907" max="5907" width="19.42578125" customWidth="1"/>
    <col min="5908" max="5908" width="13.28515625" customWidth="1"/>
    <col min="5909" max="5909" width="19.28515625" customWidth="1"/>
    <col min="6135" max="6135" width="24.28515625" customWidth="1"/>
    <col min="6136" max="6137" width="24.7109375" customWidth="1"/>
    <col min="6138" max="6138" width="17.7109375" customWidth="1"/>
    <col min="6140" max="6140" width="12.42578125" customWidth="1"/>
    <col min="6141" max="6141" width="12" customWidth="1"/>
    <col min="6142" max="6142" width="20.85546875" customWidth="1"/>
    <col min="6143" max="6143" width="17.7109375" customWidth="1"/>
    <col min="6144" max="6144" width="20" customWidth="1"/>
    <col min="6145" max="6145" width="33.28515625" customWidth="1"/>
    <col min="6146" max="6146" width="12.42578125" customWidth="1"/>
    <col min="6147" max="6147" width="21.5703125" customWidth="1"/>
    <col min="6148" max="6149" width="19" customWidth="1"/>
    <col min="6150" max="6150" width="16.42578125" customWidth="1"/>
    <col min="6151" max="6151" width="25" customWidth="1"/>
    <col min="6153" max="6153" width="22.5703125" customWidth="1"/>
    <col min="6154" max="6154" width="20.42578125" customWidth="1"/>
    <col min="6155" max="6155" width="16.7109375" customWidth="1"/>
    <col min="6156" max="6156" width="19.5703125" customWidth="1"/>
    <col min="6157" max="6157" width="24.5703125" customWidth="1"/>
    <col min="6158" max="6158" width="14.140625" customWidth="1"/>
    <col min="6159" max="6159" width="24.5703125" customWidth="1"/>
    <col min="6160" max="6160" width="19.42578125" customWidth="1"/>
    <col min="6162" max="6162" width="14.28515625" customWidth="1"/>
    <col min="6163" max="6163" width="19.42578125" customWidth="1"/>
    <col min="6164" max="6164" width="13.28515625" customWidth="1"/>
    <col min="6165" max="6165" width="19.28515625" customWidth="1"/>
    <col min="6391" max="6391" width="24.28515625" customWidth="1"/>
    <col min="6392" max="6393" width="24.7109375" customWidth="1"/>
    <col min="6394" max="6394" width="17.7109375" customWidth="1"/>
    <col min="6396" max="6396" width="12.42578125" customWidth="1"/>
    <col min="6397" max="6397" width="12" customWidth="1"/>
    <col min="6398" max="6398" width="20.85546875" customWidth="1"/>
    <col min="6399" max="6399" width="17.7109375" customWidth="1"/>
    <col min="6400" max="6400" width="20" customWidth="1"/>
    <col min="6401" max="6401" width="33.28515625" customWidth="1"/>
    <col min="6402" max="6402" width="12.42578125" customWidth="1"/>
    <col min="6403" max="6403" width="21.5703125" customWidth="1"/>
    <col min="6404" max="6405" width="19" customWidth="1"/>
    <col min="6406" max="6406" width="16.42578125" customWidth="1"/>
    <col min="6407" max="6407" width="25" customWidth="1"/>
    <col min="6409" max="6409" width="22.5703125" customWidth="1"/>
    <col min="6410" max="6410" width="20.42578125" customWidth="1"/>
    <col min="6411" max="6411" width="16.7109375" customWidth="1"/>
    <col min="6412" max="6412" width="19.5703125" customWidth="1"/>
    <col min="6413" max="6413" width="24.5703125" customWidth="1"/>
    <col min="6414" max="6414" width="14.140625" customWidth="1"/>
    <col min="6415" max="6415" width="24.5703125" customWidth="1"/>
    <col min="6416" max="6416" width="19.42578125" customWidth="1"/>
    <col min="6418" max="6418" width="14.28515625" customWidth="1"/>
    <col min="6419" max="6419" width="19.42578125" customWidth="1"/>
    <col min="6420" max="6420" width="13.28515625" customWidth="1"/>
    <col min="6421" max="6421" width="19.28515625" customWidth="1"/>
    <col min="6647" max="6647" width="24.28515625" customWidth="1"/>
    <col min="6648" max="6649" width="24.7109375" customWidth="1"/>
    <col min="6650" max="6650" width="17.7109375" customWidth="1"/>
    <col min="6652" max="6652" width="12.42578125" customWidth="1"/>
    <col min="6653" max="6653" width="12" customWidth="1"/>
    <col min="6654" max="6654" width="20.85546875" customWidth="1"/>
    <col min="6655" max="6655" width="17.7109375" customWidth="1"/>
    <col min="6656" max="6656" width="20" customWidth="1"/>
    <col min="6657" max="6657" width="33.28515625" customWidth="1"/>
    <col min="6658" max="6658" width="12.42578125" customWidth="1"/>
    <col min="6659" max="6659" width="21.5703125" customWidth="1"/>
    <col min="6660" max="6661" width="19" customWidth="1"/>
    <col min="6662" max="6662" width="16.42578125" customWidth="1"/>
    <col min="6663" max="6663" width="25" customWidth="1"/>
    <col min="6665" max="6665" width="22.5703125" customWidth="1"/>
    <col min="6666" max="6666" width="20.42578125" customWidth="1"/>
    <col min="6667" max="6667" width="16.7109375" customWidth="1"/>
    <col min="6668" max="6668" width="19.5703125" customWidth="1"/>
    <col min="6669" max="6669" width="24.5703125" customWidth="1"/>
    <col min="6670" max="6670" width="14.140625" customWidth="1"/>
    <col min="6671" max="6671" width="24.5703125" customWidth="1"/>
    <col min="6672" max="6672" width="19.42578125" customWidth="1"/>
    <col min="6674" max="6674" width="14.28515625" customWidth="1"/>
    <col min="6675" max="6675" width="19.42578125" customWidth="1"/>
    <col min="6676" max="6676" width="13.28515625" customWidth="1"/>
    <col min="6677" max="6677" width="19.28515625" customWidth="1"/>
    <col min="6903" max="6903" width="24.28515625" customWidth="1"/>
    <col min="6904" max="6905" width="24.7109375" customWidth="1"/>
    <col min="6906" max="6906" width="17.7109375" customWidth="1"/>
    <col min="6908" max="6908" width="12.42578125" customWidth="1"/>
    <col min="6909" max="6909" width="12" customWidth="1"/>
    <col min="6910" max="6910" width="20.85546875" customWidth="1"/>
    <col min="6911" max="6911" width="17.7109375" customWidth="1"/>
    <col min="6912" max="6912" width="20" customWidth="1"/>
    <col min="6913" max="6913" width="33.28515625" customWidth="1"/>
    <col min="6914" max="6914" width="12.42578125" customWidth="1"/>
    <col min="6915" max="6915" width="21.5703125" customWidth="1"/>
    <col min="6916" max="6917" width="19" customWidth="1"/>
    <col min="6918" max="6918" width="16.42578125" customWidth="1"/>
    <col min="6919" max="6919" width="25" customWidth="1"/>
    <col min="6921" max="6921" width="22.5703125" customWidth="1"/>
    <col min="6922" max="6922" width="20.42578125" customWidth="1"/>
    <col min="6923" max="6923" width="16.7109375" customWidth="1"/>
    <col min="6924" max="6924" width="19.5703125" customWidth="1"/>
    <col min="6925" max="6925" width="24.5703125" customWidth="1"/>
    <col min="6926" max="6926" width="14.140625" customWidth="1"/>
    <col min="6927" max="6927" width="24.5703125" customWidth="1"/>
    <col min="6928" max="6928" width="19.42578125" customWidth="1"/>
    <col min="6930" max="6930" width="14.28515625" customWidth="1"/>
    <col min="6931" max="6931" width="19.42578125" customWidth="1"/>
    <col min="6932" max="6932" width="13.28515625" customWidth="1"/>
    <col min="6933" max="6933" width="19.28515625" customWidth="1"/>
    <col min="7159" max="7159" width="24.28515625" customWidth="1"/>
    <col min="7160" max="7161" width="24.7109375" customWidth="1"/>
    <col min="7162" max="7162" width="17.7109375" customWidth="1"/>
    <col min="7164" max="7164" width="12.42578125" customWidth="1"/>
    <col min="7165" max="7165" width="12" customWidth="1"/>
    <col min="7166" max="7166" width="20.85546875" customWidth="1"/>
    <col min="7167" max="7167" width="17.7109375" customWidth="1"/>
    <col min="7168" max="7168" width="20" customWidth="1"/>
    <col min="7169" max="7169" width="33.28515625" customWidth="1"/>
    <col min="7170" max="7170" width="12.42578125" customWidth="1"/>
    <col min="7171" max="7171" width="21.5703125" customWidth="1"/>
    <col min="7172" max="7173" width="19" customWidth="1"/>
    <col min="7174" max="7174" width="16.42578125" customWidth="1"/>
    <col min="7175" max="7175" width="25" customWidth="1"/>
    <col min="7177" max="7177" width="22.5703125" customWidth="1"/>
    <col min="7178" max="7178" width="20.42578125" customWidth="1"/>
    <col min="7179" max="7179" width="16.7109375" customWidth="1"/>
    <col min="7180" max="7180" width="19.5703125" customWidth="1"/>
    <col min="7181" max="7181" width="24.5703125" customWidth="1"/>
    <col min="7182" max="7182" width="14.140625" customWidth="1"/>
    <col min="7183" max="7183" width="24.5703125" customWidth="1"/>
    <col min="7184" max="7184" width="19.42578125" customWidth="1"/>
    <col min="7186" max="7186" width="14.28515625" customWidth="1"/>
    <col min="7187" max="7187" width="19.42578125" customWidth="1"/>
    <col min="7188" max="7188" width="13.28515625" customWidth="1"/>
    <col min="7189" max="7189" width="19.28515625" customWidth="1"/>
    <col min="7415" max="7415" width="24.28515625" customWidth="1"/>
    <col min="7416" max="7417" width="24.7109375" customWidth="1"/>
    <col min="7418" max="7418" width="17.7109375" customWidth="1"/>
    <col min="7420" max="7420" width="12.42578125" customWidth="1"/>
    <col min="7421" max="7421" width="12" customWidth="1"/>
    <col min="7422" max="7422" width="20.85546875" customWidth="1"/>
    <col min="7423" max="7423" width="17.7109375" customWidth="1"/>
    <col min="7424" max="7424" width="20" customWidth="1"/>
    <col min="7425" max="7425" width="33.28515625" customWidth="1"/>
    <col min="7426" max="7426" width="12.42578125" customWidth="1"/>
    <col min="7427" max="7427" width="21.5703125" customWidth="1"/>
    <col min="7428" max="7429" width="19" customWidth="1"/>
    <col min="7430" max="7430" width="16.42578125" customWidth="1"/>
    <col min="7431" max="7431" width="25" customWidth="1"/>
    <col min="7433" max="7433" width="22.5703125" customWidth="1"/>
    <col min="7434" max="7434" width="20.42578125" customWidth="1"/>
    <col min="7435" max="7435" width="16.7109375" customWidth="1"/>
    <col min="7436" max="7436" width="19.5703125" customWidth="1"/>
    <col min="7437" max="7437" width="24.5703125" customWidth="1"/>
    <col min="7438" max="7438" width="14.140625" customWidth="1"/>
    <col min="7439" max="7439" width="24.5703125" customWidth="1"/>
    <col min="7440" max="7440" width="19.42578125" customWidth="1"/>
    <col min="7442" max="7442" width="14.28515625" customWidth="1"/>
    <col min="7443" max="7443" width="19.42578125" customWidth="1"/>
    <col min="7444" max="7444" width="13.28515625" customWidth="1"/>
    <col min="7445" max="7445" width="19.28515625" customWidth="1"/>
    <col min="7671" max="7671" width="24.28515625" customWidth="1"/>
    <col min="7672" max="7673" width="24.7109375" customWidth="1"/>
    <col min="7674" max="7674" width="17.7109375" customWidth="1"/>
    <col min="7676" max="7676" width="12.42578125" customWidth="1"/>
    <col min="7677" max="7677" width="12" customWidth="1"/>
    <col min="7678" max="7678" width="20.85546875" customWidth="1"/>
    <col min="7679" max="7679" width="17.7109375" customWidth="1"/>
    <col min="7680" max="7680" width="20" customWidth="1"/>
    <col min="7681" max="7681" width="33.28515625" customWidth="1"/>
    <col min="7682" max="7682" width="12.42578125" customWidth="1"/>
    <col min="7683" max="7683" width="21.5703125" customWidth="1"/>
    <col min="7684" max="7685" width="19" customWidth="1"/>
    <col min="7686" max="7686" width="16.42578125" customWidth="1"/>
    <col min="7687" max="7687" width="25" customWidth="1"/>
    <col min="7689" max="7689" width="22.5703125" customWidth="1"/>
    <col min="7690" max="7690" width="20.42578125" customWidth="1"/>
    <col min="7691" max="7691" width="16.7109375" customWidth="1"/>
    <col min="7692" max="7692" width="19.5703125" customWidth="1"/>
    <col min="7693" max="7693" width="24.5703125" customWidth="1"/>
    <col min="7694" max="7694" width="14.140625" customWidth="1"/>
    <col min="7695" max="7695" width="24.5703125" customWidth="1"/>
    <col min="7696" max="7696" width="19.42578125" customWidth="1"/>
    <col min="7698" max="7698" width="14.28515625" customWidth="1"/>
    <col min="7699" max="7699" width="19.42578125" customWidth="1"/>
    <col min="7700" max="7700" width="13.28515625" customWidth="1"/>
    <col min="7701" max="7701" width="19.28515625" customWidth="1"/>
    <col min="7927" max="7927" width="24.28515625" customWidth="1"/>
    <col min="7928" max="7929" width="24.7109375" customWidth="1"/>
    <col min="7930" max="7930" width="17.7109375" customWidth="1"/>
    <col min="7932" max="7932" width="12.42578125" customWidth="1"/>
    <col min="7933" max="7933" width="12" customWidth="1"/>
    <col min="7934" max="7934" width="20.85546875" customWidth="1"/>
    <col min="7935" max="7935" width="17.7109375" customWidth="1"/>
    <col min="7936" max="7936" width="20" customWidth="1"/>
    <col min="7937" max="7937" width="33.28515625" customWidth="1"/>
    <col min="7938" max="7938" width="12.42578125" customWidth="1"/>
    <col min="7939" max="7939" width="21.5703125" customWidth="1"/>
    <col min="7940" max="7941" width="19" customWidth="1"/>
    <col min="7942" max="7942" width="16.42578125" customWidth="1"/>
    <col min="7943" max="7943" width="25" customWidth="1"/>
    <col min="7945" max="7945" width="22.5703125" customWidth="1"/>
    <col min="7946" max="7946" width="20.42578125" customWidth="1"/>
    <col min="7947" max="7947" width="16.7109375" customWidth="1"/>
    <col min="7948" max="7948" width="19.5703125" customWidth="1"/>
    <col min="7949" max="7949" width="24.5703125" customWidth="1"/>
    <col min="7950" max="7950" width="14.140625" customWidth="1"/>
    <col min="7951" max="7951" width="24.5703125" customWidth="1"/>
    <col min="7952" max="7952" width="19.42578125" customWidth="1"/>
    <col min="7954" max="7954" width="14.28515625" customWidth="1"/>
    <col min="7955" max="7955" width="19.42578125" customWidth="1"/>
    <col min="7956" max="7956" width="13.28515625" customWidth="1"/>
    <col min="7957" max="7957" width="19.28515625" customWidth="1"/>
    <col min="8183" max="8183" width="24.28515625" customWidth="1"/>
    <col min="8184" max="8185" width="24.7109375" customWidth="1"/>
    <col min="8186" max="8186" width="17.7109375" customWidth="1"/>
    <col min="8188" max="8188" width="12.42578125" customWidth="1"/>
    <col min="8189" max="8189" width="12" customWidth="1"/>
    <col min="8190" max="8190" width="20.85546875" customWidth="1"/>
    <col min="8191" max="8191" width="17.7109375" customWidth="1"/>
    <col min="8192" max="8192" width="20" customWidth="1"/>
    <col min="8193" max="8193" width="33.28515625" customWidth="1"/>
    <col min="8194" max="8194" width="12.42578125" customWidth="1"/>
    <col min="8195" max="8195" width="21.5703125" customWidth="1"/>
    <col min="8196" max="8197" width="19" customWidth="1"/>
    <col min="8198" max="8198" width="16.42578125" customWidth="1"/>
    <col min="8199" max="8199" width="25" customWidth="1"/>
    <col min="8201" max="8201" width="22.5703125" customWidth="1"/>
    <col min="8202" max="8202" width="20.42578125" customWidth="1"/>
    <col min="8203" max="8203" width="16.7109375" customWidth="1"/>
    <col min="8204" max="8204" width="19.5703125" customWidth="1"/>
    <col min="8205" max="8205" width="24.5703125" customWidth="1"/>
    <col min="8206" max="8206" width="14.140625" customWidth="1"/>
    <col min="8207" max="8207" width="24.5703125" customWidth="1"/>
    <col min="8208" max="8208" width="19.42578125" customWidth="1"/>
    <col min="8210" max="8210" width="14.28515625" customWidth="1"/>
    <col min="8211" max="8211" width="19.42578125" customWidth="1"/>
    <col min="8212" max="8212" width="13.28515625" customWidth="1"/>
    <col min="8213" max="8213" width="19.28515625" customWidth="1"/>
    <col min="8439" max="8439" width="24.28515625" customWidth="1"/>
    <col min="8440" max="8441" width="24.7109375" customWidth="1"/>
    <col min="8442" max="8442" width="17.7109375" customWidth="1"/>
    <col min="8444" max="8444" width="12.42578125" customWidth="1"/>
    <col min="8445" max="8445" width="12" customWidth="1"/>
    <col min="8446" max="8446" width="20.85546875" customWidth="1"/>
    <col min="8447" max="8447" width="17.7109375" customWidth="1"/>
    <col min="8448" max="8448" width="20" customWidth="1"/>
    <col min="8449" max="8449" width="33.28515625" customWidth="1"/>
    <col min="8450" max="8450" width="12.42578125" customWidth="1"/>
    <col min="8451" max="8451" width="21.5703125" customWidth="1"/>
    <col min="8452" max="8453" width="19" customWidth="1"/>
    <col min="8454" max="8454" width="16.42578125" customWidth="1"/>
    <col min="8455" max="8455" width="25" customWidth="1"/>
    <col min="8457" max="8457" width="22.5703125" customWidth="1"/>
    <col min="8458" max="8458" width="20.42578125" customWidth="1"/>
    <col min="8459" max="8459" width="16.7109375" customWidth="1"/>
    <col min="8460" max="8460" width="19.5703125" customWidth="1"/>
    <col min="8461" max="8461" width="24.5703125" customWidth="1"/>
    <col min="8462" max="8462" width="14.140625" customWidth="1"/>
    <col min="8463" max="8463" width="24.5703125" customWidth="1"/>
    <col min="8464" max="8464" width="19.42578125" customWidth="1"/>
    <col min="8466" max="8466" width="14.28515625" customWidth="1"/>
    <col min="8467" max="8467" width="19.42578125" customWidth="1"/>
    <col min="8468" max="8468" width="13.28515625" customWidth="1"/>
    <col min="8469" max="8469" width="19.28515625" customWidth="1"/>
    <col min="8695" max="8695" width="24.28515625" customWidth="1"/>
    <col min="8696" max="8697" width="24.7109375" customWidth="1"/>
    <col min="8698" max="8698" width="17.7109375" customWidth="1"/>
    <col min="8700" max="8700" width="12.42578125" customWidth="1"/>
    <col min="8701" max="8701" width="12" customWidth="1"/>
    <col min="8702" max="8702" width="20.85546875" customWidth="1"/>
    <col min="8703" max="8703" width="17.7109375" customWidth="1"/>
    <col min="8704" max="8704" width="20" customWidth="1"/>
    <col min="8705" max="8705" width="33.28515625" customWidth="1"/>
    <col min="8706" max="8706" width="12.42578125" customWidth="1"/>
    <col min="8707" max="8707" width="21.5703125" customWidth="1"/>
    <col min="8708" max="8709" width="19" customWidth="1"/>
    <col min="8710" max="8710" width="16.42578125" customWidth="1"/>
    <col min="8711" max="8711" width="25" customWidth="1"/>
    <col min="8713" max="8713" width="22.5703125" customWidth="1"/>
    <col min="8714" max="8714" width="20.42578125" customWidth="1"/>
    <col min="8715" max="8715" width="16.7109375" customWidth="1"/>
    <col min="8716" max="8716" width="19.5703125" customWidth="1"/>
    <col min="8717" max="8717" width="24.5703125" customWidth="1"/>
    <col min="8718" max="8718" width="14.140625" customWidth="1"/>
    <col min="8719" max="8719" width="24.5703125" customWidth="1"/>
    <col min="8720" max="8720" width="19.42578125" customWidth="1"/>
    <col min="8722" max="8722" width="14.28515625" customWidth="1"/>
    <col min="8723" max="8723" width="19.42578125" customWidth="1"/>
    <col min="8724" max="8724" width="13.28515625" customWidth="1"/>
    <col min="8725" max="8725" width="19.28515625" customWidth="1"/>
    <col min="8951" max="8951" width="24.28515625" customWidth="1"/>
    <col min="8952" max="8953" width="24.7109375" customWidth="1"/>
    <col min="8954" max="8954" width="17.7109375" customWidth="1"/>
    <col min="8956" max="8956" width="12.42578125" customWidth="1"/>
    <col min="8957" max="8957" width="12" customWidth="1"/>
    <col min="8958" max="8958" width="20.85546875" customWidth="1"/>
    <col min="8959" max="8959" width="17.7109375" customWidth="1"/>
    <col min="8960" max="8960" width="20" customWidth="1"/>
    <col min="8961" max="8961" width="33.28515625" customWidth="1"/>
    <col min="8962" max="8962" width="12.42578125" customWidth="1"/>
    <col min="8963" max="8963" width="21.5703125" customWidth="1"/>
    <col min="8964" max="8965" width="19" customWidth="1"/>
    <col min="8966" max="8966" width="16.42578125" customWidth="1"/>
    <col min="8967" max="8967" width="25" customWidth="1"/>
    <col min="8969" max="8969" width="22.5703125" customWidth="1"/>
    <col min="8970" max="8970" width="20.42578125" customWidth="1"/>
    <col min="8971" max="8971" width="16.7109375" customWidth="1"/>
    <col min="8972" max="8972" width="19.5703125" customWidth="1"/>
    <col min="8973" max="8973" width="24.5703125" customWidth="1"/>
    <col min="8974" max="8974" width="14.140625" customWidth="1"/>
    <col min="8975" max="8975" width="24.5703125" customWidth="1"/>
    <col min="8976" max="8976" width="19.42578125" customWidth="1"/>
    <col min="8978" max="8978" width="14.28515625" customWidth="1"/>
    <col min="8979" max="8979" width="19.42578125" customWidth="1"/>
    <col min="8980" max="8980" width="13.28515625" customWidth="1"/>
    <col min="8981" max="8981" width="19.28515625" customWidth="1"/>
    <col min="9207" max="9207" width="24.28515625" customWidth="1"/>
    <col min="9208" max="9209" width="24.7109375" customWidth="1"/>
    <col min="9210" max="9210" width="17.7109375" customWidth="1"/>
    <col min="9212" max="9212" width="12.42578125" customWidth="1"/>
    <col min="9213" max="9213" width="12" customWidth="1"/>
    <col min="9214" max="9214" width="20.85546875" customWidth="1"/>
    <col min="9215" max="9215" width="17.7109375" customWidth="1"/>
    <col min="9216" max="9216" width="20" customWidth="1"/>
    <col min="9217" max="9217" width="33.28515625" customWidth="1"/>
    <col min="9218" max="9218" width="12.42578125" customWidth="1"/>
    <col min="9219" max="9219" width="21.5703125" customWidth="1"/>
    <col min="9220" max="9221" width="19" customWidth="1"/>
    <col min="9222" max="9222" width="16.42578125" customWidth="1"/>
    <col min="9223" max="9223" width="25" customWidth="1"/>
    <col min="9225" max="9225" width="22.5703125" customWidth="1"/>
    <col min="9226" max="9226" width="20.42578125" customWidth="1"/>
    <col min="9227" max="9227" width="16.7109375" customWidth="1"/>
    <col min="9228" max="9228" width="19.5703125" customWidth="1"/>
    <col min="9229" max="9229" width="24.5703125" customWidth="1"/>
    <col min="9230" max="9230" width="14.140625" customWidth="1"/>
    <col min="9231" max="9231" width="24.5703125" customWidth="1"/>
    <col min="9232" max="9232" width="19.42578125" customWidth="1"/>
    <col min="9234" max="9234" width="14.28515625" customWidth="1"/>
    <col min="9235" max="9235" width="19.42578125" customWidth="1"/>
    <col min="9236" max="9236" width="13.28515625" customWidth="1"/>
    <col min="9237" max="9237" width="19.28515625" customWidth="1"/>
    <col min="9463" max="9463" width="24.28515625" customWidth="1"/>
    <col min="9464" max="9465" width="24.7109375" customWidth="1"/>
    <col min="9466" max="9466" width="17.7109375" customWidth="1"/>
    <col min="9468" max="9468" width="12.42578125" customWidth="1"/>
    <col min="9469" max="9469" width="12" customWidth="1"/>
    <col min="9470" max="9470" width="20.85546875" customWidth="1"/>
    <col min="9471" max="9471" width="17.7109375" customWidth="1"/>
    <col min="9472" max="9472" width="20" customWidth="1"/>
    <col min="9473" max="9473" width="33.28515625" customWidth="1"/>
    <col min="9474" max="9474" width="12.42578125" customWidth="1"/>
    <col min="9475" max="9475" width="21.5703125" customWidth="1"/>
    <col min="9476" max="9477" width="19" customWidth="1"/>
    <col min="9478" max="9478" width="16.42578125" customWidth="1"/>
    <col min="9479" max="9479" width="25" customWidth="1"/>
    <col min="9481" max="9481" width="22.5703125" customWidth="1"/>
    <col min="9482" max="9482" width="20.42578125" customWidth="1"/>
    <col min="9483" max="9483" width="16.7109375" customWidth="1"/>
    <col min="9484" max="9484" width="19.5703125" customWidth="1"/>
    <col min="9485" max="9485" width="24.5703125" customWidth="1"/>
    <col min="9486" max="9486" width="14.140625" customWidth="1"/>
    <col min="9487" max="9487" width="24.5703125" customWidth="1"/>
    <col min="9488" max="9488" width="19.42578125" customWidth="1"/>
    <col min="9490" max="9490" width="14.28515625" customWidth="1"/>
    <col min="9491" max="9491" width="19.42578125" customWidth="1"/>
    <col min="9492" max="9492" width="13.28515625" customWidth="1"/>
    <col min="9493" max="9493" width="19.28515625" customWidth="1"/>
    <col min="9719" max="9719" width="24.28515625" customWidth="1"/>
    <col min="9720" max="9721" width="24.7109375" customWidth="1"/>
    <col min="9722" max="9722" width="17.7109375" customWidth="1"/>
    <col min="9724" max="9724" width="12.42578125" customWidth="1"/>
    <col min="9725" max="9725" width="12" customWidth="1"/>
    <col min="9726" max="9726" width="20.85546875" customWidth="1"/>
    <col min="9727" max="9727" width="17.7109375" customWidth="1"/>
    <col min="9728" max="9728" width="20" customWidth="1"/>
    <col min="9729" max="9729" width="33.28515625" customWidth="1"/>
    <col min="9730" max="9730" width="12.42578125" customWidth="1"/>
    <col min="9731" max="9731" width="21.5703125" customWidth="1"/>
    <col min="9732" max="9733" width="19" customWidth="1"/>
    <col min="9734" max="9734" width="16.42578125" customWidth="1"/>
    <col min="9735" max="9735" width="25" customWidth="1"/>
    <col min="9737" max="9737" width="22.5703125" customWidth="1"/>
    <col min="9738" max="9738" width="20.42578125" customWidth="1"/>
    <col min="9739" max="9739" width="16.7109375" customWidth="1"/>
    <col min="9740" max="9740" width="19.5703125" customWidth="1"/>
    <col min="9741" max="9741" width="24.5703125" customWidth="1"/>
    <col min="9742" max="9742" width="14.140625" customWidth="1"/>
    <col min="9743" max="9743" width="24.5703125" customWidth="1"/>
    <col min="9744" max="9744" width="19.42578125" customWidth="1"/>
    <col min="9746" max="9746" width="14.28515625" customWidth="1"/>
    <col min="9747" max="9747" width="19.42578125" customWidth="1"/>
    <col min="9748" max="9748" width="13.28515625" customWidth="1"/>
    <col min="9749" max="9749" width="19.28515625" customWidth="1"/>
    <col min="9975" max="9975" width="24.28515625" customWidth="1"/>
    <col min="9976" max="9977" width="24.7109375" customWidth="1"/>
    <col min="9978" max="9978" width="17.7109375" customWidth="1"/>
    <col min="9980" max="9980" width="12.42578125" customWidth="1"/>
    <col min="9981" max="9981" width="12" customWidth="1"/>
    <col min="9982" max="9982" width="20.85546875" customWidth="1"/>
    <col min="9983" max="9983" width="17.7109375" customWidth="1"/>
    <col min="9984" max="9984" width="20" customWidth="1"/>
    <col min="9985" max="9985" width="33.28515625" customWidth="1"/>
    <col min="9986" max="9986" width="12.42578125" customWidth="1"/>
    <col min="9987" max="9987" width="21.5703125" customWidth="1"/>
    <col min="9988" max="9989" width="19" customWidth="1"/>
    <col min="9990" max="9990" width="16.42578125" customWidth="1"/>
    <col min="9991" max="9991" width="25" customWidth="1"/>
    <col min="9993" max="9993" width="22.5703125" customWidth="1"/>
    <col min="9994" max="9994" width="20.42578125" customWidth="1"/>
    <col min="9995" max="9995" width="16.7109375" customWidth="1"/>
    <col min="9996" max="9996" width="19.5703125" customWidth="1"/>
    <col min="9997" max="9997" width="24.5703125" customWidth="1"/>
    <col min="9998" max="9998" width="14.140625" customWidth="1"/>
    <col min="9999" max="9999" width="24.5703125" customWidth="1"/>
    <col min="10000" max="10000" width="19.42578125" customWidth="1"/>
    <col min="10002" max="10002" width="14.28515625" customWidth="1"/>
    <col min="10003" max="10003" width="19.42578125" customWidth="1"/>
    <col min="10004" max="10004" width="13.28515625" customWidth="1"/>
    <col min="10005" max="10005" width="19.28515625" customWidth="1"/>
    <col min="10231" max="10231" width="24.28515625" customWidth="1"/>
    <col min="10232" max="10233" width="24.7109375" customWidth="1"/>
    <col min="10234" max="10234" width="17.7109375" customWidth="1"/>
    <col min="10236" max="10236" width="12.42578125" customWidth="1"/>
    <col min="10237" max="10237" width="12" customWidth="1"/>
    <col min="10238" max="10238" width="20.85546875" customWidth="1"/>
    <col min="10239" max="10239" width="17.7109375" customWidth="1"/>
    <col min="10240" max="10240" width="20" customWidth="1"/>
    <col min="10241" max="10241" width="33.28515625" customWidth="1"/>
    <col min="10242" max="10242" width="12.42578125" customWidth="1"/>
    <col min="10243" max="10243" width="21.5703125" customWidth="1"/>
    <col min="10244" max="10245" width="19" customWidth="1"/>
    <col min="10246" max="10246" width="16.42578125" customWidth="1"/>
    <col min="10247" max="10247" width="25" customWidth="1"/>
    <col min="10249" max="10249" width="22.5703125" customWidth="1"/>
    <col min="10250" max="10250" width="20.42578125" customWidth="1"/>
    <col min="10251" max="10251" width="16.7109375" customWidth="1"/>
    <col min="10252" max="10252" width="19.5703125" customWidth="1"/>
    <col min="10253" max="10253" width="24.5703125" customWidth="1"/>
    <col min="10254" max="10254" width="14.140625" customWidth="1"/>
    <col min="10255" max="10255" width="24.5703125" customWidth="1"/>
    <col min="10256" max="10256" width="19.42578125" customWidth="1"/>
    <col min="10258" max="10258" width="14.28515625" customWidth="1"/>
    <col min="10259" max="10259" width="19.42578125" customWidth="1"/>
    <col min="10260" max="10260" width="13.28515625" customWidth="1"/>
    <col min="10261" max="10261" width="19.28515625" customWidth="1"/>
    <col min="10487" max="10487" width="24.28515625" customWidth="1"/>
    <col min="10488" max="10489" width="24.7109375" customWidth="1"/>
    <col min="10490" max="10490" width="17.7109375" customWidth="1"/>
    <col min="10492" max="10492" width="12.42578125" customWidth="1"/>
    <col min="10493" max="10493" width="12" customWidth="1"/>
    <col min="10494" max="10494" width="20.85546875" customWidth="1"/>
    <col min="10495" max="10495" width="17.7109375" customWidth="1"/>
    <col min="10496" max="10496" width="20" customWidth="1"/>
    <col min="10497" max="10497" width="33.28515625" customWidth="1"/>
    <col min="10498" max="10498" width="12.42578125" customWidth="1"/>
    <col min="10499" max="10499" width="21.5703125" customWidth="1"/>
    <col min="10500" max="10501" width="19" customWidth="1"/>
    <col min="10502" max="10502" width="16.42578125" customWidth="1"/>
    <col min="10503" max="10503" width="25" customWidth="1"/>
    <col min="10505" max="10505" width="22.5703125" customWidth="1"/>
    <col min="10506" max="10506" width="20.42578125" customWidth="1"/>
    <col min="10507" max="10507" width="16.7109375" customWidth="1"/>
    <col min="10508" max="10508" width="19.5703125" customWidth="1"/>
    <col min="10509" max="10509" width="24.5703125" customWidth="1"/>
    <col min="10510" max="10510" width="14.140625" customWidth="1"/>
    <col min="10511" max="10511" width="24.5703125" customWidth="1"/>
    <col min="10512" max="10512" width="19.42578125" customWidth="1"/>
    <col min="10514" max="10514" width="14.28515625" customWidth="1"/>
    <col min="10515" max="10515" width="19.42578125" customWidth="1"/>
    <col min="10516" max="10516" width="13.28515625" customWidth="1"/>
    <col min="10517" max="10517" width="19.28515625" customWidth="1"/>
    <col min="10743" max="10743" width="24.28515625" customWidth="1"/>
    <col min="10744" max="10745" width="24.7109375" customWidth="1"/>
    <col min="10746" max="10746" width="17.7109375" customWidth="1"/>
    <col min="10748" max="10748" width="12.42578125" customWidth="1"/>
    <col min="10749" max="10749" width="12" customWidth="1"/>
    <col min="10750" max="10750" width="20.85546875" customWidth="1"/>
    <col min="10751" max="10751" width="17.7109375" customWidth="1"/>
    <col min="10752" max="10752" width="20" customWidth="1"/>
    <col min="10753" max="10753" width="33.28515625" customWidth="1"/>
    <col min="10754" max="10754" width="12.42578125" customWidth="1"/>
    <col min="10755" max="10755" width="21.5703125" customWidth="1"/>
    <col min="10756" max="10757" width="19" customWidth="1"/>
    <col min="10758" max="10758" width="16.42578125" customWidth="1"/>
    <col min="10759" max="10759" width="25" customWidth="1"/>
    <col min="10761" max="10761" width="22.5703125" customWidth="1"/>
    <col min="10762" max="10762" width="20.42578125" customWidth="1"/>
    <col min="10763" max="10763" width="16.7109375" customWidth="1"/>
    <col min="10764" max="10764" width="19.5703125" customWidth="1"/>
    <col min="10765" max="10765" width="24.5703125" customWidth="1"/>
    <col min="10766" max="10766" width="14.140625" customWidth="1"/>
    <col min="10767" max="10767" width="24.5703125" customWidth="1"/>
    <col min="10768" max="10768" width="19.42578125" customWidth="1"/>
    <col min="10770" max="10770" width="14.28515625" customWidth="1"/>
    <col min="10771" max="10771" width="19.42578125" customWidth="1"/>
    <col min="10772" max="10772" width="13.28515625" customWidth="1"/>
    <col min="10773" max="10773" width="19.28515625" customWidth="1"/>
    <col min="10999" max="10999" width="24.28515625" customWidth="1"/>
    <col min="11000" max="11001" width="24.7109375" customWidth="1"/>
    <col min="11002" max="11002" width="17.7109375" customWidth="1"/>
    <col min="11004" max="11004" width="12.42578125" customWidth="1"/>
    <col min="11005" max="11005" width="12" customWidth="1"/>
    <col min="11006" max="11006" width="20.85546875" customWidth="1"/>
    <col min="11007" max="11007" width="17.7109375" customWidth="1"/>
    <col min="11008" max="11008" width="20" customWidth="1"/>
    <col min="11009" max="11009" width="33.28515625" customWidth="1"/>
    <col min="11010" max="11010" width="12.42578125" customWidth="1"/>
    <col min="11011" max="11011" width="21.5703125" customWidth="1"/>
    <col min="11012" max="11013" width="19" customWidth="1"/>
    <col min="11014" max="11014" width="16.42578125" customWidth="1"/>
    <col min="11015" max="11015" width="25" customWidth="1"/>
    <col min="11017" max="11017" width="22.5703125" customWidth="1"/>
    <col min="11018" max="11018" width="20.42578125" customWidth="1"/>
    <col min="11019" max="11019" width="16.7109375" customWidth="1"/>
    <col min="11020" max="11020" width="19.5703125" customWidth="1"/>
    <col min="11021" max="11021" width="24.5703125" customWidth="1"/>
    <col min="11022" max="11022" width="14.140625" customWidth="1"/>
    <col min="11023" max="11023" width="24.5703125" customWidth="1"/>
    <col min="11024" max="11024" width="19.42578125" customWidth="1"/>
    <col min="11026" max="11026" width="14.28515625" customWidth="1"/>
    <col min="11027" max="11027" width="19.42578125" customWidth="1"/>
    <col min="11028" max="11028" width="13.28515625" customWidth="1"/>
    <col min="11029" max="11029" width="19.28515625" customWidth="1"/>
    <col min="11255" max="11255" width="24.28515625" customWidth="1"/>
    <col min="11256" max="11257" width="24.7109375" customWidth="1"/>
    <col min="11258" max="11258" width="17.7109375" customWidth="1"/>
    <col min="11260" max="11260" width="12.42578125" customWidth="1"/>
    <col min="11261" max="11261" width="12" customWidth="1"/>
    <col min="11262" max="11262" width="20.85546875" customWidth="1"/>
    <col min="11263" max="11263" width="17.7109375" customWidth="1"/>
    <col min="11264" max="11264" width="20" customWidth="1"/>
    <col min="11265" max="11265" width="33.28515625" customWidth="1"/>
    <col min="11266" max="11266" width="12.42578125" customWidth="1"/>
    <col min="11267" max="11267" width="21.5703125" customWidth="1"/>
    <col min="11268" max="11269" width="19" customWidth="1"/>
    <col min="11270" max="11270" width="16.42578125" customWidth="1"/>
    <col min="11271" max="11271" width="25" customWidth="1"/>
    <col min="11273" max="11273" width="22.5703125" customWidth="1"/>
    <col min="11274" max="11274" width="20.42578125" customWidth="1"/>
    <col min="11275" max="11275" width="16.7109375" customWidth="1"/>
    <col min="11276" max="11276" width="19.5703125" customWidth="1"/>
    <col min="11277" max="11277" width="24.5703125" customWidth="1"/>
    <col min="11278" max="11278" width="14.140625" customWidth="1"/>
    <col min="11279" max="11279" width="24.5703125" customWidth="1"/>
    <col min="11280" max="11280" width="19.42578125" customWidth="1"/>
    <col min="11282" max="11282" width="14.28515625" customWidth="1"/>
    <col min="11283" max="11283" width="19.42578125" customWidth="1"/>
    <col min="11284" max="11284" width="13.28515625" customWidth="1"/>
    <col min="11285" max="11285" width="19.28515625" customWidth="1"/>
    <col min="11511" max="11511" width="24.28515625" customWidth="1"/>
    <col min="11512" max="11513" width="24.7109375" customWidth="1"/>
    <col min="11514" max="11514" width="17.7109375" customWidth="1"/>
    <col min="11516" max="11516" width="12.42578125" customWidth="1"/>
    <col min="11517" max="11517" width="12" customWidth="1"/>
    <col min="11518" max="11518" width="20.85546875" customWidth="1"/>
    <col min="11519" max="11519" width="17.7109375" customWidth="1"/>
    <col min="11520" max="11520" width="20" customWidth="1"/>
    <col min="11521" max="11521" width="33.28515625" customWidth="1"/>
    <col min="11522" max="11522" width="12.42578125" customWidth="1"/>
    <col min="11523" max="11523" width="21.5703125" customWidth="1"/>
    <col min="11524" max="11525" width="19" customWidth="1"/>
    <col min="11526" max="11526" width="16.42578125" customWidth="1"/>
    <col min="11527" max="11527" width="25" customWidth="1"/>
    <col min="11529" max="11529" width="22.5703125" customWidth="1"/>
    <col min="11530" max="11530" width="20.42578125" customWidth="1"/>
    <col min="11531" max="11531" width="16.7109375" customWidth="1"/>
    <col min="11532" max="11532" width="19.5703125" customWidth="1"/>
    <col min="11533" max="11533" width="24.5703125" customWidth="1"/>
    <col min="11534" max="11534" width="14.140625" customWidth="1"/>
    <col min="11535" max="11535" width="24.5703125" customWidth="1"/>
    <col min="11536" max="11536" width="19.42578125" customWidth="1"/>
    <col min="11538" max="11538" width="14.28515625" customWidth="1"/>
    <col min="11539" max="11539" width="19.42578125" customWidth="1"/>
    <col min="11540" max="11540" width="13.28515625" customWidth="1"/>
    <col min="11541" max="11541" width="19.28515625" customWidth="1"/>
    <col min="11767" max="11767" width="24.28515625" customWidth="1"/>
    <col min="11768" max="11769" width="24.7109375" customWidth="1"/>
    <col min="11770" max="11770" width="17.7109375" customWidth="1"/>
    <col min="11772" max="11772" width="12.42578125" customWidth="1"/>
    <col min="11773" max="11773" width="12" customWidth="1"/>
    <col min="11774" max="11774" width="20.85546875" customWidth="1"/>
    <col min="11775" max="11775" width="17.7109375" customWidth="1"/>
    <col min="11776" max="11776" width="20" customWidth="1"/>
    <col min="11777" max="11777" width="33.28515625" customWidth="1"/>
    <col min="11778" max="11778" width="12.42578125" customWidth="1"/>
    <col min="11779" max="11779" width="21.5703125" customWidth="1"/>
    <col min="11780" max="11781" width="19" customWidth="1"/>
    <col min="11782" max="11782" width="16.42578125" customWidth="1"/>
    <col min="11783" max="11783" width="25" customWidth="1"/>
    <col min="11785" max="11785" width="22.5703125" customWidth="1"/>
    <col min="11786" max="11786" width="20.42578125" customWidth="1"/>
    <col min="11787" max="11787" width="16.7109375" customWidth="1"/>
    <col min="11788" max="11788" width="19.5703125" customWidth="1"/>
    <col min="11789" max="11789" width="24.5703125" customWidth="1"/>
    <col min="11790" max="11790" width="14.140625" customWidth="1"/>
    <col min="11791" max="11791" width="24.5703125" customWidth="1"/>
    <col min="11792" max="11792" width="19.42578125" customWidth="1"/>
    <col min="11794" max="11794" width="14.28515625" customWidth="1"/>
    <col min="11795" max="11795" width="19.42578125" customWidth="1"/>
    <col min="11796" max="11796" width="13.28515625" customWidth="1"/>
    <col min="11797" max="11797" width="19.28515625" customWidth="1"/>
    <col min="12023" max="12023" width="24.28515625" customWidth="1"/>
    <col min="12024" max="12025" width="24.7109375" customWidth="1"/>
    <col min="12026" max="12026" width="17.7109375" customWidth="1"/>
    <col min="12028" max="12028" width="12.42578125" customWidth="1"/>
    <col min="12029" max="12029" width="12" customWidth="1"/>
    <col min="12030" max="12030" width="20.85546875" customWidth="1"/>
    <col min="12031" max="12031" width="17.7109375" customWidth="1"/>
    <col min="12032" max="12032" width="20" customWidth="1"/>
    <col min="12033" max="12033" width="33.28515625" customWidth="1"/>
    <col min="12034" max="12034" width="12.42578125" customWidth="1"/>
    <col min="12035" max="12035" width="21.5703125" customWidth="1"/>
    <col min="12036" max="12037" width="19" customWidth="1"/>
    <col min="12038" max="12038" width="16.42578125" customWidth="1"/>
    <col min="12039" max="12039" width="25" customWidth="1"/>
    <col min="12041" max="12041" width="22.5703125" customWidth="1"/>
    <col min="12042" max="12042" width="20.42578125" customWidth="1"/>
    <col min="12043" max="12043" width="16.7109375" customWidth="1"/>
    <col min="12044" max="12044" width="19.5703125" customWidth="1"/>
    <col min="12045" max="12045" width="24.5703125" customWidth="1"/>
    <col min="12046" max="12046" width="14.140625" customWidth="1"/>
    <col min="12047" max="12047" width="24.5703125" customWidth="1"/>
    <col min="12048" max="12048" width="19.42578125" customWidth="1"/>
    <col min="12050" max="12050" width="14.28515625" customWidth="1"/>
    <col min="12051" max="12051" width="19.42578125" customWidth="1"/>
    <col min="12052" max="12052" width="13.28515625" customWidth="1"/>
    <col min="12053" max="12053" width="19.28515625" customWidth="1"/>
    <col min="12279" max="12279" width="24.28515625" customWidth="1"/>
    <col min="12280" max="12281" width="24.7109375" customWidth="1"/>
    <col min="12282" max="12282" width="17.7109375" customWidth="1"/>
    <col min="12284" max="12284" width="12.42578125" customWidth="1"/>
    <col min="12285" max="12285" width="12" customWidth="1"/>
    <col min="12286" max="12286" width="20.85546875" customWidth="1"/>
    <col min="12287" max="12287" width="17.7109375" customWidth="1"/>
    <col min="12288" max="12288" width="20" customWidth="1"/>
    <col min="12289" max="12289" width="33.28515625" customWidth="1"/>
    <col min="12290" max="12290" width="12.42578125" customWidth="1"/>
    <col min="12291" max="12291" width="21.5703125" customWidth="1"/>
    <col min="12292" max="12293" width="19" customWidth="1"/>
    <col min="12294" max="12294" width="16.42578125" customWidth="1"/>
    <col min="12295" max="12295" width="25" customWidth="1"/>
    <col min="12297" max="12297" width="22.5703125" customWidth="1"/>
    <col min="12298" max="12298" width="20.42578125" customWidth="1"/>
    <col min="12299" max="12299" width="16.7109375" customWidth="1"/>
    <col min="12300" max="12300" width="19.5703125" customWidth="1"/>
    <col min="12301" max="12301" width="24.5703125" customWidth="1"/>
    <col min="12302" max="12302" width="14.140625" customWidth="1"/>
    <col min="12303" max="12303" width="24.5703125" customWidth="1"/>
    <col min="12304" max="12304" width="19.42578125" customWidth="1"/>
    <col min="12306" max="12306" width="14.28515625" customWidth="1"/>
    <col min="12307" max="12307" width="19.42578125" customWidth="1"/>
    <col min="12308" max="12308" width="13.28515625" customWidth="1"/>
    <col min="12309" max="12309" width="19.28515625" customWidth="1"/>
    <col min="12535" max="12535" width="24.28515625" customWidth="1"/>
    <col min="12536" max="12537" width="24.7109375" customWidth="1"/>
    <col min="12538" max="12538" width="17.7109375" customWidth="1"/>
    <col min="12540" max="12540" width="12.42578125" customWidth="1"/>
    <col min="12541" max="12541" width="12" customWidth="1"/>
    <col min="12542" max="12542" width="20.85546875" customWidth="1"/>
    <col min="12543" max="12543" width="17.7109375" customWidth="1"/>
    <col min="12544" max="12544" width="20" customWidth="1"/>
    <col min="12545" max="12545" width="33.28515625" customWidth="1"/>
    <col min="12546" max="12546" width="12.42578125" customWidth="1"/>
    <col min="12547" max="12547" width="21.5703125" customWidth="1"/>
    <col min="12548" max="12549" width="19" customWidth="1"/>
    <col min="12550" max="12550" width="16.42578125" customWidth="1"/>
    <col min="12551" max="12551" width="25" customWidth="1"/>
    <col min="12553" max="12553" width="22.5703125" customWidth="1"/>
    <col min="12554" max="12554" width="20.42578125" customWidth="1"/>
    <col min="12555" max="12555" width="16.7109375" customWidth="1"/>
    <col min="12556" max="12556" width="19.5703125" customWidth="1"/>
    <col min="12557" max="12557" width="24.5703125" customWidth="1"/>
    <col min="12558" max="12558" width="14.140625" customWidth="1"/>
    <col min="12559" max="12559" width="24.5703125" customWidth="1"/>
    <col min="12560" max="12560" width="19.42578125" customWidth="1"/>
    <col min="12562" max="12562" width="14.28515625" customWidth="1"/>
    <col min="12563" max="12563" width="19.42578125" customWidth="1"/>
    <col min="12564" max="12564" width="13.28515625" customWidth="1"/>
    <col min="12565" max="12565" width="19.28515625" customWidth="1"/>
    <col min="12791" max="12791" width="24.28515625" customWidth="1"/>
    <col min="12792" max="12793" width="24.7109375" customWidth="1"/>
    <col min="12794" max="12794" width="17.7109375" customWidth="1"/>
    <col min="12796" max="12796" width="12.42578125" customWidth="1"/>
    <col min="12797" max="12797" width="12" customWidth="1"/>
    <col min="12798" max="12798" width="20.85546875" customWidth="1"/>
    <col min="12799" max="12799" width="17.7109375" customWidth="1"/>
    <col min="12800" max="12800" width="20" customWidth="1"/>
    <col min="12801" max="12801" width="33.28515625" customWidth="1"/>
    <col min="12802" max="12802" width="12.42578125" customWidth="1"/>
    <col min="12803" max="12803" width="21.5703125" customWidth="1"/>
    <col min="12804" max="12805" width="19" customWidth="1"/>
    <col min="12806" max="12806" width="16.42578125" customWidth="1"/>
    <col min="12807" max="12807" width="25" customWidth="1"/>
    <col min="12809" max="12809" width="22.5703125" customWidth="1"/>
    <col min="12810" max="12810" width="20.42578125" customWidth="1"/>
    <col min="12811" max="12811" width="16.7109375" customWidth="1"/>
    <col min="12812" max="12812" width="19.5703125" customWidth="1"/>
    <col min="12813" max="12813" width="24.5703125" customWidth="1"/>
    <col min="12814" max="12814" width="14.140625" customWidth="1"/>
    <col min="12815" max="12815" width="24.5703125" customWidth="1"/>
    <col min="12816" max="12816" width="19.42578125" customWidth="1"/>
    <col min="12818" max="12818" width="14.28515625" customWidth="1"/>
    <col min="12819" max="12819" width="19.42578125" customWidth="1"/>
    <col min="12820" max="12820" width="13.28515625" customWidth="1"/>
    <col min="12821" max="12821" width="19.28515625" customWidth="1"/>
    <col min="13047" max="13047" width="24.28515625" customWidth="1"/>
    <col min="13048" max="13049" width="24.7109375" customWidth="1"/>
    <col min="13050" max="13050" width="17.7109375" customWidth="1"/>
    <col min="13052" max="13052" width="12.42578125" customWidth="1"/>
    <col min="13053" max="13053" width="12" customWidth="1"/>
    <col min="13054" max="13054" width="20.85546875" customWidth="1"/>
    <col min="13055" max="13055" width="17.7109375" customWidth="1"/>
    <col min="13056" max="13056" width="20" customWidth="1"/>
    <col min="13057" max="13057" width="33.28515625" customWidth="1"/>
    <col min="13058" max="13058" width="12.42578125" customWidth="1"/>
    <col min="13059" max="13059" width="21.5703125" customWidth="1"/>
    <col min="13060" max="13061" width="19" customWidth="1"/>
    <col min="13062" max="13062" width="16.42578125" customWidth="1"/>
    <col min="13063" max="13063" width="25" customWidth="1"/>
    <col min="13065" max="13065" width="22.5703125" customWidth="1"/>
    <col min="13066" max="13066" width="20.42578125" customWidth="1"/>
    <col min="13067" max="13067" width="16.7109375" customWidth="1"/>
    <col min="13068" max="13068" width="19.5703125" customWidth="1"/>
    <col min="13069" max="13069" width="24.5703125" customWidth="1"/>
    <col min="13070" max="13070" width="14.140625" customWidth="1"/>
    <col min="13071" max="13071" width="24.5703125" customWidth="1"/>
    <col min="13072" max="13072" width="19.42578125" customWidth="1"/>
    <col min="13074" max="13074" width="14.28515625" customWidth="1"/>
    <col min="13075" max="13075" width="19.42578125" customWidth="1"/>
    <col min="13076" max="13076" width="13.28515625" customWidth="1"/>
    <col min="13077" max="13077" width="19.28515625" customWidth="1"/>
    <col min="13303" max="13303" width="24.28515625" customWidth="1"/>
    <col min="13304" max="13305" width="24.7109375" customWidth="1"/>
    <col min="13306" max="13306" width="17.7109375" customWidth="1"/>
    <col min="13308" max="13308" width="12.42578125" customWidth="1"/>
    <col min="13309" max="13309" width="12" customWidth="1"/>
    <col min="13310" max="13310" width="20.85546875" customWidth="1"/>
    <col min="13311" max="13311" width="17.7109375" customWidth="1"/>
    <col min="13312" max="13312" width="20" customWidth="1"/>
    <col min="13313" max="13313" width="33.28515625" customWidth="1"/>
    <col min="13314" max="13314" width="12.42578125" customWidth="1"/>
    <col min="13315" max="13315" width="21.5703125" customWidth="1"/>
    <col min="13316" max="13317" width="19" customWidth="1"/>
    <col min="13318" max="13318" width="16.42578125" customWidth="1"/>
    <col min="13319" max="13319" width="25" customWidth="1"/>
    <col min="13321" max="13321" width="22.5703125" customWidth="1"/>
    <col min="13322" max="13322" width="20.42578125" customWidth="1"/>
    <col min="13323" max="13323" width="16.7109375" customWidth="1"/>
    <col min="13324" max="13324" width="19.5703125" customWidth="1"/>
    <col min="13325" max="13325" width="24.5703125" customWidth="1"/>
    <col min="13326" max="13326" width="14.140625" customWidth="1"/>
    <col min="13327" max="13327" width="24.5703125" customWidth="1"/>
    <col min="13328" max="13328" width="19.42578125" customWidth="1"/>
    <col min="13330" max="13330" width="14.28515625" customWidth="1"/>
    <col min="13331" max="13331" width="19.42578125" customWidth="1"/>
    <col min="13332" max="13332" width="13.28515625" customWidth="1"/>
    <col min="13333" max="13333" width="19.28515625" customWidth="1"/>
    <col min="13559" max="13559" width="24.28515625" customWidth="1"/>
    <col min="13560" max="13561" width="24.7109375" customWidth="1"/>
    <col min="13562" max="13562" width="17.7109375" customWidth="1"/>
    <col min="13564" max="13564" width="12.42578125" customWidth="1"/>
    <col min="13565" max="13565" width="12" customWidth="1"/>
    <col min="13566" max="13566" width="20.85546875" customWidth="1"/>
    <col min="13567" max="13567" width="17.7109375" customWidth="1"/>
    <col min="13568" max="13568" width="20" customWidth="1"/>
    <col min="13569" max="13569" width="33.28515625" customWidth="1"/>
    <col min="13570" max="13570" width="12.42578125" customWidth="1"/>
    <col min="13571" max="13571" width="21.5703125" customWidth="1"/>
    <col min="13572" max="13573" width="19" customWidth="1"/>
    <col min="13574" max="13574" width="16.42578125" customWidth="1"/>
    <col min="13575" max="13575" width="25" customWidth="1"/>
    <col min="13577" max="13577" width="22.5703125" customWidth="1"/>
    <col min="13578" max="13578" width="20.42578125" customWidth="1"/>
    <col min="13579" max="13579" width="16.7109375" customWidth="1"/>
    <col min="13580" max="13580" width="19.5703125" customWidth="1"/>
    <col min="13581" max="13581" width="24.5703125" customWidth="1"/>
    <col min="13582" max="13582" width="14.140625" customWidth="1"/>
    <col min="13583" max="13583" width="24.5703125" customWidth="1"/>
    <col min="13584" max="13584" width="19.42578125" customWidth="1"/>
    <col min="13586" max="13586" width="14.28515625" customWidth="1"/>
    <col min="13587" max="13587" width="19.42578125" customWidth="1"/>
    <col min="13588" max="13588" width="13.28515625" customWidth="1"/>
    <col min="13589" max="13589" width="19.28515625" customWidth="1"/>
    <col min="13815" max="13815" width="24.28515625" customWidth="1"/>
    <col min="13816" max="13817" width="24.7109375" customWidth="1"/>
    <col min="13818" max="13818" width="17.7109375" customWidth="1"/>
    <col min="13820" max="13820" width="12.42578125" customWidth="1"/>
    <col min="13821" max="13821" width="12" customWidth="1"/>
    <col min="13822" max="13822" width="20.85546875" customWidth="1"/>
    <col min="13823" max="13823" width="17.7109375" customWidth="1"/>
    <col min="13824" max="13824" width="20" customWidth="1"/>
    <col min="13825" max="13825" width="33.28515625" customWidth="1"/>
    <col min="13826" max="13826" width="12.42578125" customWidth="1"/>
    <col min="13827" max="13827" width="21.5703125" customWidth="1"/>
    <col min="13828" max="13829" width="19" customWidth="1"/>
    <col min="13830" max="13830" width="16.42578125" customWidth="1"/>
    <col min="13831" max="13831" width="25" customWidth="1"/>
    <col min="13833" max="13833" width="22.5703125" customWidth="1"/>
    <col min="13834" max="13834" width="20.42578125" customWidth="1"/>
    <col min="13835" max="13835" width="16.7109375" customWidth="1"/>
    <col min="13836" max="13836" width="19.5703125" customWidth="1"/>
    <col min="13837" max="13837" width="24.5703125" customWidth="1"/>
    <col min="13838" max="13838" width="14.140625" customWidth="1"/>
    <col min="13839" max="13839" width="24.5703125" customWidth="1"/>
    <col min="13840" max="13840" width="19.42578125" customWidth="1"/>
    <col min="13842" max="13842" width="14.28515625" customWidth="1"/>
    <col min="13843" max="13843" width="19.42578125" customWidth="1"/>
    <col min="13844" max="13844" width="13.28515625" customWidth="1"/>
    <col min="13845" max="13845" width="19.28515625" customWidth="1"/>
    <col min="14071" max="14071" width="24.28515625" customWidth="1"/>
    <col min="14072" max="14073" width="24.7109375" customWidth="1"/>
    <col min="14074" max="14074" width="17.7109375" customWidth="1"/>
    <col min="14076" max="14076" width="12.42578125" customWidth="1"/>
    <col min="14077" max="14077" width="12" customWidth="1"/>
    <col min="14078" max="14078" width="20.85546875" customWidth="1"/>
    <col min="14079" max="14079" width="17.7109375" customWidth="1"/>
    <col min="14080" max="14080" width="20" customWidth="1"/>
    <col min="14081" max="14081" width="33.28515625" customWidth="1"/>
    <col min="14082" max="14082" width="12.42578125" customWidth="1"/>
    <col min="14083" max="14083" width="21.5703125" customWidth="1"/>
    <col min="14084" max="14085" width="19" customWidth="1"/>
    <col min="14086" max="14086" width="16.42578125" customWidth="1"/>
    <col min="14087" max="14087" width="25" customWidth="1"/>
    <col min="14089" max="14089" width="22.5703125" customWidth="1"/>
    <col min="14090" max="14090" width="20.42578125" customWidth="1"/>
    <col min="14091" max="14091" width="16.7109375" customWidth="1"/>
    <col min="14092" max="14092" width="19.5703125" customWidth="1"/>
    <col min="14093" max="14093" width="24.5703125" customWidth="1"/>
    <col min="14094" max="14094" width="14.140625" customWidth="1"/>
    <col min="14095" max="14095" width="24.5703125" customWidth="1"/>
    <col min="14096" max="14096" width="19.42578125" customWidth="1"/>
    <col min="14098" max="14098" width="14.28515625" customWidth="1"/>
    <col min="14099" max="14099" width="19.42578125" customWidth="1"/>
    <col min="14100" max="14100" width="13.28515625" customWidth="1"/>
    <col min="14101" max="14101" width="19.28515625" customWidth="1"/>
    <col min="14327" max="14327" width="24.28515625" customWidth="1"/>
    <col min="14328" max="14329" width="24.7109375" customWidth="1"/>
    <col min="14330" max="14330" width="17.7109375" customWidth="1"/>
    <col min="14332" max="14332" width="12.42578125" customWidth="1"/>
    <col min="14333" max="14333" width="12" customWidth="1"/>
    <col min="14334" max="14334" width="20.85546875" customWidth="1"/>
    <col min="14335" max="14335" width="17.7109375" customWidth="1"/>
    <col min="14336" max="14336" width="20" customWidth="1"/>
    <col min="14337" max="14337" width="33.28515625" customWidth="1"/>
    <col min="14338" max="14338" width="12.42578125" customWidth="1"/>
    <col min="14339" max="14339" width="21.5703125" customWidth="1"/>
    <col min="14340" max="14341" width="19" customWidth="1"/>
    <col min="14342" max="14342" width="16.42578125" customWidth="1"/>
    <col min="14343" max="14343" width="25" customWidth="1"/>
    <col min="14345" max="14345" width="22.5703125" customWidth="1"/>
    <col min="14346" max="14346" width="20.42578125" customWidth="1"/>
    <col min="14347" max="14347" width="16.7109375" customWidth="1"/>
    <col min="14348" max="14348" width="19.5703125" customWidth="1"/>
    <col min="14349" max="14349" width="24.5703125" customWidth="1"/>
    <col min="14350" max="14350" width="14.140625" customWidth="1"/>
    <col min="14351" max="14351" width="24.5703125" customWidth="1"/>
    <col min="14352" max="14352" width="19.42578125" customWidth="1"/>
    <col min="14354" max="14354" width="14.28515625" customWidth="1"/>
    <col min="14355" max="14355" width="19.42578125" customWidth="1"/>
    <col min="14356" max="14356" width="13.28515625" customWidth="1"/>
    <col min="14357" max="14357" width="19.28515625" customWidth="1"/>
    <col min="14583" max="14583" width="24.28515625" customWidth="1"/>
    <col min="14584" max="14585" width="24.7109375" customWidth="1"/>
    <col min="14586" max="14586" width="17.7109375" customWidth="1"/>
    <col min="14588" max="14588" width="12.42578125" customWidth="1"/>
    <col min="14589" max="14589" width="12" customWidth="1"/>
    <col min="14590" max="14590" width="20.85546875" customWidth="1"/>
    <col min="14591" max="14591" width="17.7109375" customWidth="1"/>
    <col min="14592" max="14592" width="20" customWidth="1"/>
    <col min="14593" max="14593" width="33.28515625" customWidth="1"/>
    <col min="14594" max="14594" width="12.42578125" customWidth="1"/>
    <col min="14595" max="14595" width="21.5703125" customWidth="1"/>
    <col min="14596" max="14597" width="19" customWidth="1"/>
    <col min="14598" max="14598" width="16.42578125" customWidth="1"/>
    <col min="14599" max="14599" width="25" customWidth="1"/>
    <col min="14601" max="14601" width="22.5703125" customWidth="1"/>
    <col min="14602" max="14602" width="20.42578125" customWidth="1"/>
    <col min="14603" max="14603" width="16.7109375" customWidth="1"/>
    <col min="14604" max="14604" width="19.5703125" customWidth="1"/>
    <col min="14605" max="14605" width="24.5703125" customWidth="1"/>
    <col min="14606" max="14606" width="14.140625" customWidth="1"/>
    <col min="14607" max="14607" width="24.5703125" customWidth="1"/>
    <col min="14608" max="14608" width="19.42578125" customWidth="1"/>
    <col min="14610" max="14610" width="14.28515625" customWidth="1"/>
    <col min="14611" max="14611" width="19.42578125" customWidth="1"/>
    <col min="14612" max="14612" width="13.28515625" customWidth="1"/>
    <col min="14613" max="14613" width="19.28515625" customWidth="1"/>
    <col min="14839" max="14839" width="24.28515625" customWidth="1"/>
    <col min="14840" max="14841" width="24.7109375" customWidth="1"/>
    <col min="14842" max="14842" width="17.7109375" customWidth="1"/>
    <col min="14844" max="14844" width="12.42578125" customWidth="1"/>
    <col min="14845" max="14845" width="12" customWidth="1"/>
    <col min="14846" max="14846" width="20.85546875" customWidth="1"/>
    <col min="14847" max="14847" width="17.7109375" customWidth="1"/>
    <col min="14848" max="14848" width="20" customWidth="1"/>
    <col min="14849" max="14849" width="33.28515625" customWidth="1"/>
    <col min="14850" max="14850" width="12.42578125" customWidth="1"/>
    <col min="14851" max="14851" width="21.5703125" customWidth="1"/>
    <col min="14852" max="14853" width="19" customWidth="1"/>
    <col min="14854" max="14854" width="16.42578125" customWidth="1"/>
    <col min="14855" max="14855" width="25" customWidth="1"/>
    <col min="14857" max="14857" width="22.5703125" customWidth="1"/>
    <col min="14858" max="14858" width="20.42578125" customWidth="1"/>
    <col min="14859" max="14859" width="16.7109375" customWidth="1"/>
    <col min="14860" max="14860" width="19.5703125" customWidth="1"/>
    <col min="14861" max="14861" width="24.5703125" customWidth="1"/>
    <col min="14862" max="14862" width="14.140625" customWidth="1"/>
    <col min="14863" max="14863" width="24.5703125" customWidth="1"/>
    <col min="14864" max="14864" width="19.42578125" customWidth="1"/>
    <col min="14866" max="14866" width="14.28515625" customWidth="1"/>
    <col min="14867" max="14867" width="19.42578125" customWidth="1"/>
    <col min="14868" max="14868" width="13.28515625" customWidth="1"/>
    <col min="14869" max="14869" width="19.28515625" customWidth="1"/>
    <col min="15095" max="15095" width="24.28515625" customWidth="1"/>
    <col min="15096" max="15097" width="24.7109375" customWidth="1"/>
    <col min="15098" max="15098" width="17.7109375" customWidth="1"/>
    <col min="15100" max="15100" width="12.42578125" customWidth="1"/>
    <col min="15101" max="15101" width="12" customWidth="1"/>
    <col min="15102" max="15102" width="20.85546875" customWidth="1"/>
    <col min="15103" max="15103" width="17.7109375" customWidth="1"/>
    <col min="15104" max="15104" width="20" customWidth="1"/>
    <col min="15105" max="15105" width="33.28515625" customWidth="1"/>
    <col min="15106" max="15106" width="12.42578125" customWidth="1"/>
    <col min="15107" max="15107" width="21.5703125" customWidth="1"/>
    <col min="15108" max="15109" width="19" customWidth="1"/>
    <col min="15110" max="15110" width="16.42578125" customWidth="1"/>
    <col min="15111" max="15111" width="25" customWidth="1"/>
    <col min="15113" max="15113" width="22.5703125" customWidth="1"/>
    <col min="15114" max="15114" width="20.42578125" customWidth="1"/>
    <col min="15115" max="15115" width="16.7109375" customWidth="1"/>
    <col min="15116" max="15116" width="19.5703125" customWidth="1"/>
    <col min="15117" max="15117" width="24.5703125" customWidth="1"/>
    <col min="15118" max="15118" width="14.140625" customWidth="1"/>
    <col min="15119" max="15119" width="24.5703125" customWidth="1"/>
    <col min="15120" max="15120" width="19.42578125" customWidth="1"/>
    <col min="15122" max="15122" width="14.28515625" customWidth="1"/>
    <col min="15123" max="15123" width="19.42578125" customWidth="1"/>
    <col min="15124" max="15124" width="13.28515625" customWidth="1"/>
    <col min="15125" max="15125" width="19.28515625" customWidth="1"/>
    <col min="15351" max="15351" width="24.28515625" customWidth="1"/>
    <col min="15352" max="15353" width="24.7109375" customWidth="1"/>
    <col min="15354" max="15354" width="17.7109375" customWidth="1"/>
    <col min="15356" max="15356" width="12.42578125" customWidth="1"/>
    <col min="15357" max="15357" width="12" customWidth="1"/>
    <col min="15358" max="15358" width="20.85546875" customWidth="1"/>
    <col min="15359" max="15359" width="17.7109375" customWidth="1"/>
    <col min="15360" max="15360" width="20" customWidth="1"/>
    <col min="15361" max="15361" width="33.28515625" customWidth="1"/>
    <col min="15362" max="15362" width="12.42578125" customWidth="1"/>
    <col min="15363" max="15363" width="21.5703125" customWidth="1"/>
    <col min="15364" max="15365" width="19" customWidth="1"/>
    <col min="15366" max="15366" width="16.42578125" customWidth="1"/>
    <col min="15367" max="15367" width="25" customWidth="1"/>
    <col min="15369" max="15369" width="22.5703125" customWidth="1"/>
    <col min="15370" max="15370" width="20.42578125" customWidth="1"/>
    <col min="15371" max="15371" width="16.7109375" customWidth="1"/>
    <col min="15372" max="15372" width="19.5703125" customWidth="1"/>
    <col min="15373" max="15373" width="24.5703125" customWidth="1"/>
    <col min="15374" max="15374" width="14.140625" customWidth="1"/>
    <col min="15375" max="15375" width="24.5703125" customWidth="1"/>
    <col min="15376" max="15376" width="19.42578125" customWidth="1"/>
    <col min="15378" max="15378" width="14.28515625" customWidth="1"/>
    <col min="15379" max="15379" width="19.42578125" customWidth="1"/>
    <col min="15380" max="15380" width="13.28515625" customWidth="1"/>
    <col min="15381" max="15381" width="19.28515625" customWidth="1"/>
    <col min="15607" max="15607" width="24.28515625" customWidth="1"/>
    <col min="15608" max="15609" width="24.7109375" customWidth="1"/>
    <col min="15610" max="15610" width="17.7109375" customWidth="1"/>
    <col min="15612" max="15612" width="12.42578125" customWidth="1"/>
    <col min="15613" max="15613" width="12" customWidth="1"/>
    <col min="15614" max="15614" width="20.85546875" customWidth="1"/>
    <col min="15615" max="15615" width="17.7109375" customWidth="1"/>
    <col min="15616" max="15616" width="20" customWidth="1"/>
    <col min="15617" max="15617" width="33.28515625" customWidth="1"/>
    <col min="15618" max="15618" width="12.42578125" customWidth="1"/>
    <col min="15619" max="15619" width="21.5703125" customWidth="1"/>
    <col min="15620" max="15621" width="19" customWidth="1"/>
    <col min="15622" max="15622" width="16.42578125" customWidth="1"/>
    <col min="15623" max="15623" width="25" customWidth="1"/>
    <col min="15625" max="15625" width="22.5703125" customWidth="1"/>
    <col min="15626" max="15626" width="20.42578125" customWidth="1"/>
    <col min="15627" max="15627" width="16.7109375" customWidth="1"/>
    <col min="15628" max="15628" width="19.5703125" customWidth="1"/>
    <col min="15629" max="15629" width="24.5703125" customWidth="1"/>
    <col min="15630" max="15630" width="14.140625" customWidth="1"/>
    <col min="15631" max="15631" width="24.5703125" customWidth="1"/>
    <col min="15632" max="15632" width="19.42578125" customWidth="1"/>
    <col min="15634" max="15634" width="14.28515625" customWidth="1"/>
    <col min="15635" max="15635" width="19.42578125" customWidth="1"/>
    <col min="15636" max="15636" width="13.28515625" customWidth="1"/>
    <col min="15637" max="15637" width="19.28515625" customWidth="1"/>
    <col min="15863" max="15863" width="24.28515625" customWidth="1"/>
    <col min="15864" max="15865" width="24.7109375" customWidth="1"/>
    <col min="15866" max="15866" width="17.7109375" customWidth="1"/>
    <col min="15868" max="15868" width="12.42578125" customWidth="1"/>
    <col min="15869" max="15869" width="12" customWidth="1"/>
    <col min="15870" max="15870" width="20.85546875" customWidth="1"/>
    <col min="15871" max="15871" width="17.7109375" customWidth="1"/>
    <col min="15872" max="15872" width="20" customWidth="1"/>
    <col min="15873" max="15873" width="33.28515625" customWidth="1"/>
    <col min="15874" max="15874" width="12.42578125" customWidth="1"/>
    <col min="15875" max="15875" width="21.5703125" customWidth="1"/>
    <col min="15876" max="15877" width="19" customWidth="1"/>
    <col min="15878" max="15878" width="16.42578125" customWidth="1"/>
    <col min="15879" max="15879" width="25" customWidth="1"/>
    <col min="15881" max="15881" width="22.5703125" customWidth="1"/>
    <col min="15882" max="15882" width="20.42578125" customWidth="1"/>
    <col min="15883" max="15883" width="16.7109375" customWidth="1"/>
    <col min="15884" max="15884" width="19.5703125" customWidth="1"/>
    <col min="15885" max="15885" width="24.5703125" customWidth="1"/>
    <col min="15886" max="15886" width="14.140625" customWidth="1"/>
    <col min="15887" max="15887" width="24.5703125" customWidth="1"/>
    <col min="15888" max="15888" width="19.42578125" customWidth="1"/>
    <col min="15890" max="15890" width="14.28515625" customWidth="1"/>
    <col min="15891" max="15891" width="19.42578125" customWidth="1"/>
    <col min="15892" max="15892" width="13.28515625" customWidth="1"/>
    <col min="15893" max="15893" width="19.28515625" customWidth="1"/>
    <col min="16119" max="16119" width="24.28515625" customWidth="1"/>
    <col min="16120" max="16121" width="24.7109375" customWidth="1"/>
    <col min="16122" max="16122" width="17.7109375" customWidth="1"/>
    <col min="16124" max="16124" width="12.42578125" customWidth="1"/>
    <col min="16125" max="16125" width="12" customWidth="1"/>
    <col min="16126" max="16126" width="20.85546875" customWidth="1"/>
    <col min="16127" max="16127" width="17.7109375" customWidth="1"/>
    <col min="16128" max="16128" width="20" customWidth="1"/>
    <col min="16129" max="16129" width="33.28515625" customWidth="1"/>
    <col min="16130" max="16130" width="12.42578125" customWidth="1"/>
    <col min="16131" max="16131" width="21.5703125" customWidth="1"/>
    <col min="16132" max="16133" width="19" customWidth="1"/>
    <col min="16134" max="16134" width="16.42578125" customWidth="1"/>
    <col min="16135" max="16135" width="25" customWidth="1"/>
    <col min="16137" max="16137" width="22.5703125" customWidth="1"/>
    <col min="16138" max="16138" width="20.42578125" customWidth="1"/>
    <col min="16139" max="16139" width="16.7109375" customWidth="1"/>
    <col min="16140" max="16140" width="19.5703125" customWidth="1"/>
    <col min="16141" max="16141" width="24.5703125" customWidth="1"/>
    <col min="16142" max="16142" width="14.140625" customWidth="1"/>
    <col min="16143" max="16143" width="24.5703125" customWidth="1"/>
    <col min="16144" max="16144" width="19.42578125" customWidth="1"/>
    <col min="16146" max="16146" width="14.28515625" customWidth="1"/>
    <col min="16147" max="16147" width="19.42578125" customWidth="1"/>
    <col min="16148" max="16148" width="13.28515625" customWidth="1"/>
    <col min="16149" max="16149" width="19.28515625" customWidth="1"/>
  </cols>
  <sheetData>
    <row r="1" spans="1:34" ht="19.5" customHeight="1">
      <c r="A1" s="200"/>
      <c r="B1" s="200"/>
      <c r="C1" s="324" t="s">
        <v>164</v>
      </c>
      <c r="D1" s="324"/>
      <c r="E1" s="324"/>
      <c r="F1" s="324"/>
      <c r="G1" s="324"/>
      <c r="H1" s="324"/>
      <c r="I1" s="324"/>
      <c r="J1" s="324"/>
      <c r="K1" s="324"/>
      <c r="L1" s="324"/>
      <c r="M1" s="324"/>
      <c r="N1" s="324"/>
      <c r="O1" s="324"/>
      <c r="P1" s="324"/>
      <c r="Q1" s="324"/>
      <c r="R1" s="324"/>
      <c r="S1" s="324"/>
      <c r="T1" s="324"/>
      <c r="U1" s="324"/>
      <c r="V1" s="324"/>
      <c r="W1" s="324"/>
      <c r="X1" s="65"/>
      <c r="Y1" s="85"/>
      <c r="Z1" s="65"/>
      <c r="AA1" s="65"/>
      <c r="AB1" s="65"/>
      <c r="AC1" s="85"/>
      <c r="AD1" s="85"/>
      <c r="AE1" s="85"/>
      <c r="AF1" s="85"/>
      <c r="AG1" s="85"/>
    </row>
    <row r="2" spans="1:34" ht="15" customHeight="1">
      <c r="A2" s="200"/>
      <c r="B2" s="200"/>
      <c r="C2" s="324"/>
      <c r="D2" s="324"/>
      <c r="E2" s="324"/>
      <c r="F2" s="324"/>
      <c r="G2" s="324"/>
      <c r="H2" s="324"/>
      <c r="I2" s="324"/>
      <c r="J2" s="324"/>
      <c r="K2" s="324"/>
      <c r="L2" s="324"/>
      <c r="M2" s="324"/>
      <c r="N2" s="324"/>
      <c r="O2" s="324"/>
      <c r="P2" s="324"/>
      <c r="Q2" s="324"/>
      <c r="R2" s="324"/>
      <c r="S2" s="324"/>
      <c r="T2" s="324"/>
      <c r="U2" s="324"/>
      <c r="V2" s="324"/>
      <c r="W2" s="324"/>
      <c r="X2" s="65"/>
      <c r="Y2" s="85"/>
      <c r="Z2" s="65"/>
      <c r="AA2" s="65"/>
      <c r="AB2" s="65"/>
      <c r="AC2" s="85"/>
      <c r="AD2" s="85"/>
      <c r="AE2" s="85"/>
      <c r="AF2" s="85"/>
      <c r="AG2" s="85"/>
    </row>
    <row r="3" spans="1:34" ht="15" customHeight="1">
      <c r="A3" s="200"/>
      <c r="B3" s="200"/>
      <c r="C3" s="324"/>
      <c r="D3" s="324"/>
      <c r="E3" s="324"/>
      <c r="F3" s="324"/>
      <c r="G3" s="324"/>
      <c r="H3" s="324"/>
      <c r="I3" s="324"/>
      <c r="J3" s="324"/>
      <c r="K3" s="324"/>
      <c r="L3" s="324"/>
      <c r="M3" s="324"/>
      <c r="N3" s="324"/>
      <c r="O3" s="324"/>
      <c r="P3" s="324"/>
      <c r="Q3" s="324"/>
      <c r="R3" s="324"/>
      <c r="S3" s="324"/>
      <c r="T3" s="324"/>
      <c r="U3" s="324"/>
      <c r="V3" s="324"/>
      <c r="W3" s="324"/>
      <c r="X3" s="65"/>
      <c r="Y3" s="85"/>
      <c r="Z3" s="65"/>
      <c r="AA3" s="65"/>
      <c r="AB3" s="65"/>
      <c r="AC3" s="85"/>
      <c r="AD3" s="85"/>
      <c r="AE3" s="85"/>
      <c r="AF3" s="85"/>
      <c r="AG3" s="85"/>
    </row>
    <row r="4" spans="1:34" ht="18.75" customHeight="1">
      <c r="A4" s="200"/>
      <c r="B4" s="200"/>
      <c r="C4" s="324"/>
      <c r="D4" s="324"/>
      <c r="E4" s="324"/>
      <c r="F4" s="324"/>
      <c r="G4" s="324"/>
      <c r="H4" s="324"/>
      <c r="I4" s="324"/>
      <c r="J4" s="324"/>
      <c r="K4" s="324"/>
      <c r="L4" s="324"/>
      <c r="M4" s="324"/>
      <c r="N4" s="324"/>
      <c r="O4" s="324"/>
      <c r="P4" s="324"/>
      <c r="Q4" s="324"/>
      <c r="R4" s="324"/>
      <c r="S4" s="324"/>
      <c r="T4" s="324"/>
      <c r="U4" s="324"/>
      <c r="V4" s="324"/>
      <c r="W4" s="324"/>
      <c r="X4" s="65"/>
      <c r="Y4" s="85"/>
      <c r="Z4" s="65"/>
      <c r="AA4" s="65"/>
      <c r="AB4" s="65"/>
      <c r="AC4" s="85"/>
      <c r="AD4" s="85"/>
      <c r="AE4" s="85"/>
      <c r="AF4" s="85"/>
      <c r="AG4" s="85"/>
    </row>
    <row r="5" spans="1:34" s="2" customFormat="1" ht="13.5" customHeight="1">
      <c r="A5" s="325" t="s">
        <v>1</v>
      </c>
      <c r="B5" s="325"/>
      <c r="C5" s="325"/>
      <c r="D5" s="325"/>
      <c r="E5" s="325"/>
      <c r="F5" s="325"/>
      <c r="G5" s="325"/>
      <c r="H5" s="325"/>
      <c r="I5" s="325"/>
      <c r="J5" s="325"/>
      <c r="K5" s="325"/>
      <c r="L5" s="325"/>
      <c r="M5" s="325"/>
      <c r="N5" s="325"/>
      <c r="O5" s="325"/>
      <c r="P5" s="325"/>
      <c r="Q5" s="325"/>
      <c r="R5" s="325"/>
      <c r="S5" s="325"/>
      <c r="T5" s="325"/>
      <c r="U5" s="325"/>
      <c r="V5" s="325"/>
      <c r="W5" s="325"/>
      <c r="X5" s="66"/>
      <c r="Y5" s="86"/>
      <c r="Z5" s="66"/>
      <c r="AA5" s="66"/>
      <c r="AB5" s="66"/>
      <c r="AC5" s="66"/>
      <c r="AD5" s="86"/>
      <c r="AE5" s="66"/>
      <c r="AF5" s="66"/>
      <c r="AG5" s="66"/>
    </row>
    <row r="6" spans="1:34" s="2" customFormat="1" ht="12.75" customHeight="1">
      <c r="A6" s="325" t="s">
        <v>165</v>
      </c>
      <c r="B6" s="325"/>
      <c r="C6" s="325"/>
      <c r="D6" s="325"/>
      <c r="E6" s="325"/>
      <c r="F6" s="325"/>
      <c r="G6" s="325"/>
      <c r="H6" s="325"/>
      <c r="I6" s="325"/>
      <c r="J6" s="325"/>
      <c r="K6" s="325"/>
      <c r="L6" s="325"/>
      <c r="M6" s="325"/>
      <c r="N6" s="325"/>
      <c r="O6" s="325"/>
      <c r="P6" s="325"/>
      <c r="Q6" s="325"/>
      <c r="R6" s="325"/>
      <c r="S6" s="325"/>
      <c r="T6" s="325"/>
      <c r="U6" s="325"/>
      <c r="V6" s="325"/>
      <c r="W6" s="325"/>
      <c r="X6" s="67"/>
      <c r="Y6" s="87"/>
      <c r="Z6" s="67"/>
      <c r="AA6" s="67"/>
      <c r="AB6" s="67"/>
      <c r="AC6" s="67"/>
      <c r="AD6" s="87"/>
      <c r="AE6" s="67"/>
      <c r="AF6" s="67"/>
      <c r="AG6" s="67"/>
    </row>
    <row r="7" spans="1:34" s="2" customFormat="1" ht="42" customHeight="1">
      <c r="A7" s="326" t="s">
        <v>166</v>
      </c>
      <c r="B7" s="326"/>
      <c r="C7" s="326"/>
      <c r="D7" s="326"/>
      <c r="E7" s="326"/>
      <c r="F7" s="326"/>
      <c r="G7" s="326"/>
      <c r="H7" s="326"/>
      <c r="I7" s="326"/>
      <c r="J7" s="326"/>
      <c r="K7" s="326"/>
      <c r="L7" s="326"/>
      <c r="M7" s="326"/>
      <c r="N7" s="326"/>
      <c r="O7" s="326"/>
      <c r="P7" s="326"/>
      <c r="Q7" s="326"/>
      <c r="R7" s="326"/>
      <c r="S7" s="326"/>
      <c r="T7" s="326"/>
      <c r="U7" s="326"/>
      <c r="V7" s="326"/>
      <c r="W7" s="326"/>
      <c r="X7" s="68"/>
      <c r="Y7" s="88"/>
      <c r="Z7" s="68"/>
      <c r="AA7" s="68"/>
      <c r="AB7" s="68"/>
      <c r="AC7" s="68"/>
      <c r="AD7" s="88"/>
      <c r="AE7" s="68"/>
      <c r="AF7" s="68"/>
      <c r="AG7" s="68"/>
    </row>
    <row r="8" spans="1:34" ht="15" customHeight="1">
      <c r="A8" s="327" t="s">
        <v>4</v>
      </c>
      <c r="B8" s="327"/>
      <c r="C8" s="327"/>
      <c r="D8" s="327"/>
      <c r="E8" s="327"/>
      <c r="F8" s="327"/>
      <c r="G8" s="327"/>
      <c r="H8" s="327"/>
      <c r="I8" s="327"/>
      <c r="J8" s="327"/>
      <c r="K8" s="327"/>
      <c r="L8" s="327"/>
      <c r="M8" s="327"/>
      <c r="N8" s="328" t="s">
        <v>5</v>
      </c>
      <c r="O8" s="328"/>
      <c r="P8" s="328"/>
      <c r="Q8" s="328"/>
      <c r="R8" s="328"/>
      <c r="S8" s="329" t="s">
        <v>6</v>
      </c>
      <c r="T8" s="329"/>
      <c r="U8" s="329"/>
      <c r="V8" s="329"/>
      <c r="W8" s="329"/>
      <c r="X8" s="228" t="s">
        <v>700</v>
      </c>
      <c r="Y8" s="229"/>
      <c r="Z8" s="229"/>
      <c r="AA8" s="229"/>
      <c r="AB8" s="230"/>
      <c r="AC8" s="228" t="s">
        <v>814</v>
      </c>
      <c r="AD8" s="229"/>
      <c r="AE8" s="229"/>
      <c r="AF8" s="229"/>
      <c r="AG8" s="230"/>
      <c r="AH8" s="334" t="s">
        <v>864</v>
      </c>
    </row>
    <row r="9" spans="1:34" ht="33" customHeight="1">
      <c r="A9" s="332" t="s">
        <v>7</v>
      </c>
      <c r="B9" s="319" t="s">
        <v>8</v>
      </c>
      <c r="C9" s="319" t="s">
        <v>9</v>
      </c>
      <c r="D9" s="319" t="s">
        <v>10</v>
      </c>
      <c r="E9" s="319" t="s">
        <v>11</v>
      </c>
      <c r="F9" s="319" t="s">
        <v>12</v>
      </c>
      <c r="G9" s="319" t="s">
        <v>13</v>
      </c>
      <c r="H9" s="319" t="s">
        <v>14</v>
      </c>
      <c r="I9" s="319" t="s">
        <v>15</v>
      </c>
      <c r="J9" s="319" t="s">
        <v>16</v>
      </c>
      <c r="K9" s="319" t="s">
        <v>17</v>
      </c>
      <c r="L9" s="319" t="s">
        <v>18</v>
      </c>
      <c r="M9" s="319" t="s">
        <v>19</v>
      </c>
      <c r="N9" s="330" t="s">
        <v>20</v>
      </c>
      <c r="O9" s="331"/>
      <c r="P9" s="319" t="s">
        <v>21</v>
      </c>
      <c r="Q9" s="319" t="s">
        <v>22</v>
      </c>
      <c r="R9" s="319" t="s">
        <v>23</v>
      </c>
      <c r="S9" s="330" t="s">
        <v>20</v>
      </c>
      <c r="T9" s="331"/>
      <c r="U9" s="319" t="s">
        <v>21</v>
      </c>
      <c r="V9" s="319" t="s">
        <v>106</v>
      </c>
      <c r="W9" s="319" t="s">
        <v>23</v>
      </c>
      <c r="X9" s="159" t="s">
        <v>20</v>
      </c>
      <c r="Y9" s="160"/>
      <c r="Z9" s="161" t="s">
        <v>21</v>
      </c>
      <c r="AA9" s="161" t="s">
        <v>699</v>
      </c>
      <c r="AB9" s="161" t="s">
        <v>23</v>
      </c>
      <c r="AC9" s="159" t="s">
        <v>20</v>
      </c>
      <c r="AD9" s="160"/>
      <c r="AE9" s="161" t="s">
        <v>21</v>
      </c>
      <c r="AF9" s="161" t="s">
        <v>851</v>
      </c>
      <c r="AG9" s="161" t="s">
        <v>23</v>
      </c>
      <c r="AH9" s="334"/>
    </row>
    <row r="10" spans="1:34" ht="34.5" customHeight="1">
      <c r="A10" s="333"/>
      <c r="B10" s="320"/>
      <c r="C10" s="320"/>
      <c r="D10" s="320"/>
      <c r="E10" s="320"/>
      <c r="F10" s="320"/>
      <c r="G10" s="320"/>
      <c r="H10" s="320"/>
      <c r="I10" s="320"/>
      <c r="J10" s="320"/>
      <c r="K10" s="320"/>
      <c r="L10" s="320"/>
      <c r="M10" s="320"/>
      <c r="N10" s="22" t="s">
        <v>24</v>
      </c>
      <c r="O10" s="23" t="s">
        <v>25</v>
      </c>
      <c r="P10" s="320"/>
      <c r="Q10" s="320"/>
      <c r="R10" s="320"/>
      <c r="S10" s="22" t="s">
        <v>24</v>
      </c>
      <c r="T10" s="23" t="s">
        <v>25</v>
      </c>
      <c r="U10" s="320"/>
      <c r="V10" s="320"/>
      <c r="W10" s="320"/>
      <c r="X10" s="17" t="s">
        <v>24</v>
      </c>
      <c r="Y10" s="83" t="s">
        <v>25</v>
      </c>
      <c r="Z10" s="162"/>
      <c r="AA10" s="162"/>
      <c r="AB10" s="162"/>
      <c r="AC10" s="17" t="s">
        <v>24</v>
      </c>
      <c r="AD10" s="83" t="s">
        <v>25</v>
      </c>
      <c r="AE10" s="162"/>
      <c r="AF10" s="162"/>
      <c r="AG10" s="162"/>
      <c r="AH10" s="334"/>
    </row>
    <row r="11" spans="1:34" ht="54" customHeight="1">
      <c r="A11" s="249" t="s">
        <v>167</v>
      </c>
      <c r="B11" s="181" t="s">
        <v>168</v>
      </c>
      <c r="C11" s="285" t="s">
        <v>169</v>
      </c>
      <c r="D11" s="316" t="s">
        <v>170</v>
      </c>
      <c r="E11" s="181" t="s">
        <v>171</v>
      </c>
      <c r="F11" s="292">
        <v>0</v>
      </c>
      <c r="G11" s="292">
        <v>0</v>
      </c>
      <c r="H11" s="292">
        <v>0</v>
      </c>
      <c r="I11" s="187">
        <v>1</v>
      </c>
      <c r="J11" s="187">
        <v>1</v>
      </c>
      <c r="K11" s="175" t="s">
        <v>27</v>
      </c>
      <c r="L11" s="175" t="s">
        <v>28</v>
      </c>
      <c r="M11" s="7" t="s">
        <v>29</v>
      </c>
      <c r="N11" s="181" t="s">
        <v>172</v>
      </c>
      <c r="O11" s="321" t="s">
        <v>173</v>
      </c>
      <c r="P11" s="321" t="s">
        <v>174</v>
      </c>
      <c r="Q11" s="307" t="s">
        <v>49</v>
      </c>
      <c r="R11" s="321" t="s">
        <v>280</v>
      </c>
      <c r="S11" s="175" t="s">
        <v>172</v>
      </c>
      <c r="T11" s="175" t="s">
        <v>173</v>
      </c>
      <c r="U11" s="172" t="s">
        <v>174</v>
      </c>
      <c r="V11" s="279" t="s">
        <v>49</v>
      </c>
      <c r="W11" s="172" t="s">
        <v>281</v>
      </c>
      <c r="X11" s="175" t="s">
        <v>711</v>
      </c>
      <c r="Y11" s="175" t="s">
        <v>173</v>
      </c>
      <c r="Z11" s="181" t="s">
        <v>712</v>
      </c>
      <c r="AA11" s="273">
        <f>2/19</f>
        <v>0.10526315789473684</v>
      </c>
      <c r="AB11" s="181" t="s">
        <v>713</v>
      </c>
      <c r="AC11" s="175" t="s">
        <v>711</v>
      </c>
      <c r="AD11" s="175" t="s">
        <v>173</v>
      </c>
      <c r="AE11" s="181" t="s">
        <v>1071</v>
      </c>
      <c r="AF11" s="335">
        <v>0.32</v>
      </c>
      <c r="AG11" s="181" t="s">
        <v>1072</v>
      </c>
      <c r="AH11" s="335">
        <v>0.32</v>
      </c>
    </row>
    <row r="12" spans="1:34" ht="62.25" customHeight="1">
      <c r="A12" s="252"/>
      <c r="B12" s="182"/>
      <c r="C12" s="193"/>
      <c r="D12" s="317"/>
      <c r="E12" s="182"/>
      <c r="F12" s="293"/>
      <c r="G12" s="293"/>
      <c r="H12" s="293"/>
      <c r="I12" s="188"/>
      <c r="J12" s="188"/>
      <c r="K12" s="176"/>
      <c r="L12" s="176"/>
      <c r="M12" s="24" t="s">
        <v>34</v>
      </c>
      <c r="N12" s="182"/>
      <c r="O12" s="322"/>
      <c r="P12" s="322"/>
      <c r="Q12" s="308"/>
      <c r="R12" s="322"/>
      <c r="S12" s="176"/>
      <c r="T12" s="176"/>
      <c r="U12" s="173"/>
      <c r="V12" s="280"/>
      <c r="W12" s="173"/>
      <c r="X12" s="176"/>
      <c r="Y12" s="176"/>
      <c r="Z12" s="182"/>
      <c r="AA12" s="274"/>
      <c r="AB12" s="269"/>
      <c r="AC12" s="176"/>
      <c r="AD12" s="176"/>
      <c r="AE12" s="182"/>
      <c r="AF12" s="336"/>
      <c r="AG12" s="269"/>
      <c r="AH12" s="336"/>
    </row>
    <row r="13" spans="1:34" ht="67.5" customHeight="1">
      <c r="A13" s="255"/>
      <c r="B13" s="183"/>
      <c r="C13" s="193"/>
      <c r="D13" s="317"/>
      <c r="E13" s="183"/>
      <c r="F13" s="294"/>
      <c r="G13" s="294"/>
      <c r="H13" s="294"/>
      <c r="I13" s="189"/>
      <c r="J13" s="189"/>
      <c r="K13" s="176"/>
      <c r="L13" s="176"/>
      <c r="M13" s="25" t="s">
        <v>35</v>
      </c>
      <c r="N13" s="183"/>
      <c r="O13" s="323"/>
      <c r="P13" s="323"/>
      <c r="Q13" s="309"/>
      <c r="R13" s="323"/>
      <c r="S13" s="177"/>
      <c r="T13" s="177"/>
      <c r="U13" s="174"/>
      <c r="V13" s="281"/>
      <c r="W13" s="174"/>
      <c r="X13" s="177"/>
      <c r="Y13" s="177"/>
      <c r="Z13" s="183"/>
      <c r="AA13" s="275"/>
      <c r="AB13" s="270"/>
      <c r="AC13" s="177"/>
      <c r="AD13" s="177"/>
      <c r="AE13" s="183"/>
      <c r="AF13" s="337"/>
      <c r="AG13" s="270"/>
      <c r="AH13" s="337"/>
    </row>
    <row r="14" spans="1:34" ht="59.25" customHeight="1">
      <c r="A14" s="292" t="s">
        <v>175</v>
      </c>
      <c r="B14" s="181" t="s">
        <v>176</v>
      </c>
      <c r="C14" s="193"/>
      <c r="D14" s="317"/>
      <c r="E14" s="181" t="s">
        <v>177</v>
      </c>
      <c r="F14" s="292">
        <v>0</v>
      </c>
      <c r="G14" s="292">
        <v>0.25</v>
      </c>
      <c r="H14" s="292">
        <v>0.6</v>
      </c>
      <c r="I14" s="187">
        <v>0.15</v>
      </c>
      <c r="J14" s="187">
        <v>1</v>
      </c>
      <c r="K14" s="176"/>
      <c r="L14" s="176"/>
      <c r="M14" s="7" t="s">
        <v>29</v>
      </c>
      <c r="N14" s="181" t="s">
        <v>178</v>
      </c>
      <c r="O14" s="313" t="s">
        <v>179</v>
      </c>
      <c r="P14" s="313" t="s">
        <v>180</v>
      </c>
      <c r="Q14" s="307" t="s">
        <v>49</v>
      </c>
      <c r="R14" s="172" t="s">
        <v>181</v>
      </c>
      <c r="S14" s="175" t="s">
        <v>178</v>
      </c>
      <c r="T14" s="175" t="s">
        <v>173</v>
      </c>
      <c r="U14" s="172" t="s">
        <v>694</v>
      </c>
      <c r="V14" s="273">
        <v>0.25</v>
      </c>
      <c r="W14" s="172" t="s">
        <v>695</v>
      </c>
      <c r="X14" s="181" t="s">
        <v>178</v>
      </c>
      <c r="Y14" s="175" t="s">
        <v>173</v>
      </c>
      <c r="Z14" s="181" t="s">
        <v>811</v>
      </c>
      <c r="AA14" s="273">
        <v>0.4</v>
      </c>
      <c r="AB14" s="163"/>
      <c r="AC14" s="181" t="s">
        <v>1084</v>
      </c>
      <c r="AD14" s="175" t="s">
        <v>1085</v>
      </c>
      <c r="AE14" s="181" t="s">
        <v>1086</v>
      </c>
      <c r="AF14" s="169">
        <v>0.9</v>
      </c>
      <c r="AG14" s="181" t="s">
        <v>1087</v>
      </c>
      <c r="AH14" s="169">
        <v>0.9</v>
      </c>
    </row>
    <row r="15" spans="1:34" ht="57" customHeight="1">
      <c r="A15" s="293"/>
      <c r="B15" s="182"/>
      <c r="C15" s="193"/>
      <c r="D15" s="317"/>
      <c r="E15" s="182"/>
      <c r="F15" s="293"/>
      <c r="G15" s="293"/>
      <c r="H15" s="293"/>
      <c r="I15" s="188"/>
      <c r="J15" s="188"/>
      <c r="K15" s="176"/>
      <c r="L15" s="176"/>
      <c r="M15" s="24" t="s">
        <v>34</v>
      </c>
      <c r="N15" s="182"/>
      <c r="O15" s="314"/>
      <c r="P15" s="314"/>
      <c r="Q15" s="308"/>
      <c r="R15" s="173"/>
      <c r="S15" s="176"/>
      <c r="T15" s="176"/>
      <c r="U15" s="173"/>
      <c r="V15" s="274"/>
      <c r="W15" s="173"/>
      <c r="X15" s="260"/>
      <c r="Y15" s="176"/>
      <c r="Z15" s="164"/>
      <c r="AA15" s="274"/>
      <c r="AB15" s="261"/>
      <c r="AC15" s="260"/>
      <c r="AD15" s="176"/>
      <c r="AE15" s="164"/>
      <c r="AF15" s="170"/>
      <c r="AG15" s="261"/>
      <c r="AH15" s="170"/>
    </row>
    <row r="16" spans="1:34" ht="62.25" customHeight="1">
      <c r="A16" s="294"/>
      <c r="B16" s="183"/>
      <c r="C16" s="193"/>
      <c r="D16" s="317"/>
      <c r="E16" s="183"/>
      <c r="F16" s="294"/>
      <c r="G16" s="294"/>
      <c r="H16" s="294"/>
      <c r="I16" s="189"/>
      <c r="J16" s="189"/>
      <c r="K16" s="176"/>
      <c r="L16" s="176"/>
      <c r="M16" s="25" t="s">
        <v>35</v>
      </c>
      <c r="N16" s="183"/>
      <c r="O16" s="315"/>
      <c r="P16" s="315"/>
      <c r="Q16" s="309"/>
      <c r="R16" s="174"/>
      <c r="S16" s="177"/>
      <c r="T16" s="177"/>
      <c r="U16" s="174"/>
      <c r="V16" s="275"/>
      <c r="W16" s="174"/>
      <c r="X16" s="271"/>
      <c r="Y16" s="177"/>
      <c r="Z16" s="272"/>
      <c r="AA16" s="275"/>
      <c r="AB16" s="262"/>
      <c r="AC16" s="271"/>
      <c r="AD16" s="177"/>
      <c r="AE16" s="272"/>
      <c r="AF16" s="171"/>
      <c r="AG16" s="262"/>
      <c r="AH16" s="171"/>
    </row>
    <row r="17" spans="1:34" ht="62.25" customHeight="1">
      <c r="A17" s="292" t="s">
        <v>182</v>
      </c>
      <c r="B17" s="181" t="s">
        <v>183</v>
      </c>
      <c r="C17" s="193"/>
      <c r="D17" s="317"/>
      <c r="E17" s="181" t="s">
        <v>184</v>
      </c>
      <c r="F17" s="181">
        <v>1</v>
      </c>
      <c r="G17" s="181">
        <v>1</v>
      </c>
      <c r="H17" s="181">
        <v>1</v>
      </c>
      <c r="I17" s="181">
        <v>1</v>
      </c>
      <c r="J17" s="181">
        <v>4</v>
      </c>
      <c r="K17" s="176"/>
      <c r="L17" s="176"/>
      <c r="M17" s="7" t="s">
        <v>29</v>
      </c>
      <c r="N17" s="181" t="s">
        <v>172</v>
      </c>
      <c r="O17" s="313" t="s">
        <v>185</v>
      </c>
      <c r="P17" s="313" t="s">
        <v>186</v>
      </c>
      <c r="Q17" s="169">
        <v>1</v>
      </c>
      <c r="R17" s="172" t="s">
        <v>567</v>
      </c>
      <c r="S17" s="175" t="s">
        <v>172</v>
      </c>
      <c r="T17" s="175" t="s">
        <v>568</v>
      </c>
      <c r="U17" s="172" t="s">
        <v>569</v>
      </c>
      <c r="V17" s="169">
        <v>1</v>
      </c>
      <c r="W17" s="172" t="s">
        <v>570</v>
      </c>
      <c r="X17" s="175" t="s">
        <v>711</v>
      </c>
      <c r="Y17" s="175" t="s">
        <v>714</v>
      </c>
      <c r="Z17" s="172" t="s">
        <v>715</v>
      </c>
      <c r="AA17" s="169">
        <v>1</v>
      </c>
      <c r="AB17" s="181" t="s">
        <v>716</v>
      </c>
      <c r="AC17" s="175" t="s">
        <v>711</v>
      </c>
      <c r="AD17" s="175" t="s">
        <v>714</v>
      </c>
      <c r="AE17" s="172" t="s">
        <v>1073</v>
      </c>
      <c r="AF17" s="169">
        <v>1</v>
      </c>
      <c r="AG17" s="181" t="s">
        <v>1074</v>
      </c>
      <c r="AH17" s="169">
        <f t="shared" ref="AH17" si="0">(AF17+AA17+V17+Q17)/4</f>
        <v>1</v>
      </c>
    </row>
    <row r="18" spans="1:34" ht="62.25" customHeight="1">
      <c r="A18" s="293"/>
      <c r="B18" s="182"/>
      <c r="C18" s="193"/>
      <c r="D18" s="317"/>
      <c r="E18" s="182"/>
      <c r="F18" s="182"/>
      <c r="G18" s="182"/>
      <c r="H18" s="182"/>
      <c r="I18" s="182"/>
      <c r="J18" s="182"/>
      <c r="K18" s="176"/>
      <c r="L18" s="176"/>
      <c r="M18" s="24" t="s">
        <v>34</v>
      </c>
      <c r="N18" s="182"/>
      <c r="O18" s="314"/>
      <c r="P18" s="314"/>
      <c r="Q18" s="170"/>
      <c r="R18" s="173"/>
      <c r="S18" s="176"/>
      <c r="T18" s="176"/>
      <c r="U18" s="173"/>
      <c r="V18" s="170"/>
      <c r="W18" s="173"/>
      <c r="X18" s="176"/>
      <c r="Y18" s="176"/>
      <c r="Z18" s="173"/>
      <c r="AA18" s="170"/>
      <c r="AB18" s="269"/>
      <c r="AC18" s="176"/>
      <c r="AD18" s="176"/>
      <c r="AE18" s="173"/>
      <c r="AF18" s="170"/>
      <c r="AG18" s="269"/>
      <c r="AH18" s="170"/>
    </row>
    <row r="19" spans="1:34" ht="97.5" customHeight="1">
      <c r="A19" s="294"/>
      <c r="B19" s="183"/>
      <c r="C19" s="193"/>
      <c r="D19" s="317"/>
      <c r="E19" s="183"/>
      <c r="F19" s="183"/>
      <c r="G19" s="183"/>
      <c r="H19" s="183"/>
      <c r="I19" s="183"/>
      <c r="J19" s="183"/>
      <c r="K19" s="177"/>
      <c r="L19" s="177"/>
      <c r="M19" s="25" t="s">
        <v>35</v>
      </c>
      <c r="N19" s="183"/>
      <c r="O19" s="315"/>
      <c r="P19" s="315"/>
      <c r="Q19" s="171"/>
      <c r="R19" s="174"/>
      <c r="S19" s="177"/>
      <c r="T19" s="177"/>
      <c r="U19" s="174"/>
      <c r="V19" s="171"/>
      <c r="W19" s="174"/>
      <c r="X19" s="177"/>
      <c r="Y19" s="177"/>
      <c r="Z19" s="174"/>
      <c r="AA19" s="171"/>
      <c r="AB19" s="270"/>
      <c r="AC19" s="177"/>
      <c r="AD19" s="177"/>
      <c r="AE19" s="174"/>
      <c r="AF19" s="171"/>
      <c r="AG19" s="270"/>
      <c r="AH19" s="171"/>
    </row>
    <row r="20" spans="1:34" ht="75" customHeight="1">
      <c r="A20" s="292" t="s">
        <v>187</v>
      </c>
      <c r="B20" s="26" t="s">
        <v>188</v>
      </c>
      <c r="C20" s="193"/>
      <c r="D20" s="317"/>
      <c r="E20" s="26" t="s">
        <v>189</v>
      </c>
      <c r="F20" s="292">
        <v>0.6</v>
      </c>
      <c r="G20" s="292">
        <v>0.7</v>
      </c>
      <c r="H20" s="292">
        <v>0.85</v>
      </c>
      <c r="I20" s="187">
        <v>1</v>
      </c>
      <c r="J20" s="187">
        <v>1</v>
      </c>
      <c r="K20" s="175" t="s">
        <v>27</v>
      </c>
      <c r="L20" s="175" t="s">
        <v>28</v>
      </c>
      <c r="M20" s="19" t="s">
        <v>29</v>
      </c>
      <c r="N20" s="175" t="s">
        <v>190</v>
      </c>
      <c r="O20" s="175" t="s">
        <v>191</v>
      </c>
      <c r="P20" s="175" t="s">
        <v>192</v>
      </c>
      <c r="Q20" s="273">
        <v>0.56999999999999995</v>
      </c>
      <c r="R20" s="310" t="s">
        <v>193</v>
      </c>
      <c r="S20" s="175" t="s">
        <v>190</v>
      </c>
      <c r="T20" s="175" t="s">
        <v>669</v>
      </c>
      <c r="U20" s="172" t="s">
        <v>670</v>
      </c>
      <c r="V20" s="273">
        <v>0.56999999999999995</v>
      </c>
      <c r="W20" s="172" t="s">
        <v>671</v>
      </c>
      <c r="X20" s="181" t="s">
        <v>190</v>
      </c>
      <c r="Y20" s="175" t="s">
        <v>669</v>
      </c>
      <c r="Z20" s="181" t="s">
        <v>793</v>
      </c>
      <c r="AA20" s="273">
        <v>0.56999999999999995</v>
      </c>
      <c r="AB20" s="172" t="s">
        <v>671</v>
      </c>
      <c r="AC20" s="181" t="s">
        <v>190</v>
      </c>
      <c r="AD20" s="175" t="s">
        <v>669</v>
      </c>
      <c r="AE20" s="181" t="s">
        <v>1067</v>
      </c>
      <c r="AF20" s="266">
        <v>0.7</v>
      </c>
      <c r="AG20" s="172" t="s">
        <v>1068</v>
      </c>
      <c r="AH20" s="266">
        <v>0.7</v>
      </c>
    </row>
    <row r="21" spans="1:34" ht="57.75" customHeight="1">
      <c r="A21" s="293"/>
      <c r="B21" s="26" t="s">
        <v>194</v>
      </c>
      <c r="C21" s="193"/>
      <c r="D21" s="317"/>
      <c r="E21" s="26" t="s">
        <v>195</v>
      </c>
      <c r="F21" s="293"/>
      <c r="G21" s="293"/>
      <c r="H21" s="293"/>
      <c r="I21" s="188"/>
      <c r="J21" s="188"/>
      <c r="K21" s="176"/>
      <c r="L21" s="176"/>
      <c r="M21" s="24" t="s">
        <v>34</v>
      </c>
      <c r="N21" s="176"/>
      <c r="O21" s="176"/>
      <c r="P21" s="176"/>
      <c r="Q21" s="274"/>
      <c r="R21" s="311"/>
      <c r="S21" s="176"/>
      <c r="T21" s="176"/>
      <c r="U21" s="173"/>
      <c r="V21" s="274"/>
      <c r="W21" s="173"/>
      <c r="X21" s="182"/>
      <c r="Y21" s="176"/>
      <c r="Z21" s="182"/>
      <c r="AA21" s="274"/>
      <c r="AB21" s="173"/>
      <c r="AC21" s="182"/>
      <c r="AD21" s="176"/>
      <c r="AE21" s="182"/>
      <c r="AF21" s="267"/>
      <c r="AG21" s="173"/>
      <c r="AH21" s="267"/>
    </row>
    <row r="22" spans="1:34" ht="408.75" customHeight="1">
      <c r="A22" s="294"/>
      <c r="B22" s="26" t="s">
        <v>196</v>
      </c>
      <c r="C22" s="194"/>
      <c r="D22" s="317"/>
      <c r="E22" s="26" t="s">
        <v>197</v>
      </c>
      <c r="F22" s="294"/>
      <c r="G22" s="294"/>
      <c r="H22" s="294"/>
      <c r="I22" s="189"/>
      <c r="J22" s="189"/>
      <c r="K22" s="176"/>
      <c r="L22" s="176"/>
      <c r="M22" s="25" t="s">
        <v>35</v>
      </c>
      <c r="N22" s="177"/>
      <c r="O22" s="177"/>
      <c r="P22" s="177"/>
      <c r="Q22" s="275"/>
      <c r="R22" s="312"/>
      <c r="S22" s="177"/>
      <c r="T22" s="177"/>
      <c r="U22" s="174"/>
      <c r="V22" s="275"/>
      <c r="W22" s="174"/>
      <c r="X22" s="183"/>
      <c r="Y22" s="177"/>
      <c r="Z22" s="183"/>
      <c r="AA22" s="275"/>
      <c r="AB22" s="174"/>
      <c r="AC22" s="183"/>
      <c r="AD22" s="177"/>
      <c r="AE22" s="183"/>
      <c r="AF22" s="268"/>
      <c r="AG22" s="174"/>
      <c r="AH22" s="268"/>
    </row>
    <row r="23" spans="1:34" ht="60" customHeight="1">
      <c r="A23" s="282" t="s">
        <v>198</v>
      </c>
      <c r="B23" s="181" t="s">
        <v>199</v>
      </c>
      <c r="C23" s="285" t="s">
        <v>200</v>
      </c>
      <c r="D23" s="317"/>
      <c r="E23" s="181" t="s">
        <v>201</v>
      </c>
      <c r="F23" s="181">
        <v>1</v>
      </c>
      <c r="G23" s="181">
        <v>1</v>
      </c>
      <c r="H23" s="181">
        <v>1</v>
      </c>
      <c r="I23" s="181">
        <v>1</v>
      </c>
      <c r="J23" s="181">
        <v>1</v>
      </c>
      <c r="K23" s="176"/>
      <c r="L23" s="176"/>
      <c r="M23" s="7" t="s">
        <v>29</v>
      </c>
      <c r="N23" s="181" t="s">
        <v>190</v>
      </c>
      <c r="O23" s="175" t="s">
        <v>202</v>
      </c>
      <c r="P23" s="175" t="s">
        <v>203</v>
      </c>
      <c r="Q23" s="169">
        <v>0.86</v>
      </c>
      <c r="R23" s="172" t="s">
        <v>204</v>
      </c>
      <c r="S23" s="181" t="s">
        <v>190</v>
      </c>
      <c r="T23" s="175" t="s">
        <v>202</v>
      </c>
      <c r="U23" s="175" t="s">
        <v>672</v>
      </c>
      <c r="V23" s="169">
        <v>0.97</v>
      </c>
      <c r="W23" s="175" t="s">
        <v>673</v>
      </c>
      <c r="X23" s="181" t="s">
        <v>190</v>
      </c>
      <c r="Y23" s="175" t="s">
        <v>202</v>
      </c>
      <c r="Z23" s="175" t="s">
        <v>794</v>
      </c>
      <c r="AA23" s="169">
        <v>1</v>
      </c>
      <c r="AB23" s="181" t="s">
        <v>795</v>
      </c>
      <c r="AC23" s="181" t="s">
        <v>190</v>
      </c>
      <c r="AD23" s="175" t="s">
        <v>202</v>
      </c>
      <c r="AE23" s="175" t="s">
        <v>1069</v>
      </c>
      <c r="AF23" s="169">
        <v>0.97</v>
      </c>
      <c r="AG23" s="181" t="s">
        <v>1070</v>
      </c>
      <c r="AH23" s="169">
        <f t="shared" ref="AH23" si="1">(AF23+AA23+V23+Q23)/4</f>
        <v>0.95</v>
      </c>
    </row>
    <row r="24" spans="1:34" ht="52.5" customHeight="1">
      <c r="A24" s="283"/>
      <c r="B24" s="182"/>
      <c r="C24" s="193"/>
      <c r="D24" s="317"/>
      <c r="E24" s="182"/>
      <c r="F24" s="182"/>
      <c r="G24" s="182"/>
      <c r="H24" s="182"/>
      <c r="I24" s="182"/>
      <c r="J24" s="182"/>
      <c r="K24" s="176"/>
      <c r="L24" s="176"/>
      <c r="M24" s="24" t="s">
        <v>34</v>
      </c>
      <c r="N24" s="182"/>
      <c r="O24" s="176"/>
      <c r="P24" s="176"/>
      <c r="Q24" s="170"/>
      <c r="R24" s="173"/>
      <c r="S24" s="182"/>
      <c r="T24" s="176"/>
      <c r="U24" s="176"/>
      <c r="V24" s="170"/>
      <c r="W24" s="176"/>
      <c r="X24" s="182"/>
      <c r="Y24" s="176"/>
      <c r="Z24" s="176"/>
      <c r="AA24" s="170"/>
      <c r="AB24" s="269"/>
      <c r="AC24" s="182"/>
      <c r="AD24" s="176"/>
      <c r="AE24" s="176"/>
      <c r="AF24" s="170"/>
      <c r="AG24" s="269"/>
      <c r="AH24" s="170"/>
    </row>
    <row r="25" spans="1:34" ht="150.75" customHeight="1">
      <c r="A25" s="283"/>
      <c r="B25" s="183"/>
      <c r="C25" s="193"/>
      <c r="D25" s="317"/>
      <c r="E25" s="183"/>
      <c r="F25" s="183"/>
      <c r="G25" s="183"/>
      <c r="H25" s="183"/>
      <c r="I25" s="183"/>
      <c r="J25" s="183"/>
      <c r="K25" s="176"/>
      <c r="L25" s="176"/>
      <c r="M25" s="25" t="s">
        <v>35</v>
      </c>
      <c r="N25" s="183"/>
      <c r="O25" s="177"/>
      <c r="P25" s="177"/>
      <c r="Q25" s="171"/>
      <c r="R25" s="174"/>
      <c r="S25" s="183"/>
      <c r="T25" s="177"/>
      <c r="U25" s="177"/>
      <c r="V25" s="171"/>
      <c r="W25" s="177"/>
      <c r="X25" s="183"/>
      <c r="Y25" s="177"/>
      <c r="Z25" s="177"/>
      <c r="AA25" s="171"/>
      <c r="AB25" s="270"/>
      <c r="AC25" s="183"/>
      <c r="AD25" s="177"/>
      <c r="AE25" s="177"/>
      <c r="AF25" s="171"/>
      <c r="AG25" s="270"/>
      <c r="AH25" s="171"/>
    </row>
    <row r="26" spans="1:34" ht="59.25" customHeight="1">
      <c r="A26" s="283"/>
      <c r="B26" s="181" t="s">
        <v>205</v>
      </c>
      <c r="C26" s="193"/>
      <c r="D26" s="317"/>
      <c r="E26" s="181" t="s">
        <v>206</v>
      </c>
      <c r="F26" s="181">
        <v>3</v>
      </c>
      <c r="G26" s="181">
        <v>3</v>
      </c>
      <c r="H26" s="181">
        <v>3</v>
      </c>
      <c r="I26" s="301">
        <v>3</v>
      </c>
      <c r="J26" s="301">
        <v>12</v>
      </c>
      <c r="K26" s="176"/>
      <c r="L26" s="176"/>
      <c r="M26" s="7" t="s">
        <v>29</v>
      </c>
      <c r="N26" s="181" t="s">
        <v>190</v>
      </c>
      <c r="O26" s="175" t="s">
        <v>202</v>
      </c>
      <c r="P26" s="175" t="s">
        <v>207</v>
      </c>
      <c r="Q26" s="169">
        <v>1</v>
      </c>
      <c r="R26" s="172" t="s">
        <v>208</v>
      </c>
      <c r="S26" s="181" t="s">
        <v>190</v>
      </c>
      <c r="T26" s="175" t="s">
        <v>202</v>
      </c>
      <c r="U26" s="263" t="s">
        <v>687</v>
      </c>
      <c r="V26" s="169">
        <v>1</v>
      </c>
      <c r="W26" s="172" t="s">
        <v>208</v>
      </c>
      <c r="X26" s="181" t="s">
        <v>190</v>
      </c>
      <c r="Y26" s="175" t="s">
        <v>202</v>
      </c>
      <c r="Z26" s="181" t="s">
        <v>1075</v>
      </c>
      <c r="AA26" s="169">
        <v>1</v>
      </c>
      <c r="AB26" s="172" t="s">
        <v>208</v>
      </c>
      <c r="AC26" s="181" t="s">
        <v>190</v>
      </c>
      <c r="AD26" s="175" t="s">
        <v>202</v>
      </c>
      <c r="AE26" s="181" t="s">
        <v>1076</v>
      </c>
      <c r="AF26" s="169">
        <v>1</v>
      </c>
      <c r="AG26" s="172" t="s">
        <v>208</v>
      </c>
      <c r="AH26" s="169">
        <f t="shared" ref="AH26" si="2">(AF26+AA26+V26+Q26)/4</f>
        <v>1</v>
      </c>
    </row>
    <row r="27" spans="1:34" ht="59.25" customHeight="1">
      <c r="A27" s="283"/>
      <c r="B27" s="182"/>
      <c r="C27" s="193"/>
      <c r="D27" s="317"/>
      <c r="E27" s="182"/>
      <c r="F27" s="182"/>
      <c r="G27" s="182"/>
      <c r="H27" s="182"/>
      <c r="I27" s="302"/>
      <c r="J27" s="302"/>
      <c r="K27" s="176"/>
      <c r="L27" s="176"/>
      <c r="M27" s="24" t="s">
        <v>34</v>
      </c>
      <c r="N27" s="182"/>
      <c r="O27" s="176"/>
      <c r="P27" s="176"/>
      <c r="Q27" s="170"/>
      <c r="R27" s="173"/>
      <c r="S27" s="182"/>
      <c r="T27" s="176"/>
      <c r="U27" s="264"/>
      <c r="V27" s="170"/>
      <c r="W27" s="173"/>
      <c r="X27" s="182"/>
      <c r="Y27" s="176"/>
      <c r="Z27" s="182"/>
      <c r="AA27" s="170"/>
      <c r="AB27" s="173"/>
      <c r="AC27" s="182"/>
      <c r="AD27" s="176"/>
      <c r="AE27" s="182"/>
      <c r="AF27" s="170"/>
      <c r="AG27" s="173"/>
      <c r="AH27" s="170"/>
    </row>
    <row r="28" spans="1:34" ht="54" customHeight="1">
      <c r="A28" s="283"/>
      <c r="B28" s="183"/>
      <c r="C28" s="193"/>
      <c r="D28" s="317"/>
      <c r="E28" s="183"/>
      <c r="F28" s="183"/>
      <c r="G28" s="183"/>
      <c r="H28" s="183"/>
      <c r="I28" s="303"/>
      <c r="J28" s="303"/>
      <c r="K28" s="177"/>
      <c r="L28" s="177"/>
      <c r="M28" s="25" t="s">
        <v>35</v>
      </c>
      <c r="N28" s="183"/>
      <c r="O28" s="177"/>
      <c r="P28" s="177"/>
      <c r="Q28" s="171"/>
      <c r="R28" s="174"/>
      <c r="S28" s="183"/>
      <c r="T28" s="177"/>
      <c r="U28" s="265"/>
      <c r="V28" s="171"/>
      <c r="W28" s="174"/>
      <c r="X28" s="183"/>
      <c r="Y28" s="177"/>
      <c r="Z28" s="183"/>
      <c r="AA28" s="171"/>
      <c r="AB28" s="174"/>
      <c r="AC28" s="183"/>
      <c r="AD28" s="177"/>
      <c r="AE28" s="183"/>
      <c r="AF28" s="171"/>
      <c r="AG28" s="174"/>
      <c r="AH28" s="171"/>
    </row>
    <row r="29" spans="1:34" ht="54" customHeight="1">
      <c r="A29" s="283"/>
      <c r="B29" s="181" t="s">
        <v>209</v>
      </c>
      <c r="C29" s="193"/>
      <c r="D29" s="317"/>
      <c r="E29" s="181" t="s">
        <v>210</v>
      </c>
      <c r="F29" s="292">
        <v>1</v>
      </c>
      <c r="G29" s="292">
        <v>1</v>
      </c>
      <c r="H29" s="292">
        <v>1</v>
      </c>
      <c r="I29" s="292">
        <v>1</v>
      </c>
      <c r="J29" s="292">
        <v>1</v>
      </c>
      <c r="K29" s="175" t="s">
        <v>27</v>
      </c>
      <c r="L29" s="175" t="s">
        <v>28</v>
      </c>
      <c r="M29" s="7" t="s">
        <v>29</v>
      </c>
      <c r="N29" s="181" t="s">
        <v>178</v>
      </c>
      <c r="O29" s="175" t="s">
        <v>211</v>
      </c>
      <c r="P29" s="175" t="s">
        <v>212</v>
      </c>
      <c r="Q29" s="169">
        <v>1</v>
      </c>
      <c r="R29" s="172" t="s">
        <v>213</v>
      </c>
      <c r="S29" s="181" t="s">
        <v>178</v>
      </c>
      <c r="T29" s="175" t="s">
        <v>211</v>
      </c>
      <c r="U29" s="263" t="s">
        <v>696</v>
      </c>
      <c r="V29" s="169">
        <v>1</v>
      </c>
      <c r="W29" s="172" t="s">
        <v>702</v>
      </c>
      <c r="X29" s="181" t="s">
        <v>178</v>
      </c>
      <c r="Y29" s="181" t="s">
        <v>211</v>
      </c>
      <c r="Z29" s="181" t="s">
        <v>812</v>
      </c>
      <c r="AA29" s="169">
        <v>1</v>
      </c>
      <c r="AB29" s="163"/>
      <c r="AC29" s="181" t="s">
        <v>178</v>
      </c>
      <c r="AD29" s="181" t="s">
        <v>1097</v>
      </c>
      <c r="AE29" s="181" t="s">
        <v>1099</v>
      </c>
      <c r="AF29" s="169">
        <v>0.9</v>
      </c>
      <c r="AG29" s="226" t="s">
        <v>1098</v>
      </c>
      <c r="AH29" s="216">
        <f t="shared" ref="AH29" si="3">(AF29+AA29+V29+Q29)/4</f>
        <v>0.97499999999999998</v>
      </c>
    </row>
    <row r="30" spans="1:34" ht="54" customHeight="1">
      <c r="A30" s="283"/>
      <c r="B30" s="182"/>
      <c r="C30" s="193"/>
      <c r="D30" s="317"/>
      <c r="E30" s="182"/>
      <c r="F30" s="293"/>
      <c r="G30" s="293"/>
      <c r="H30" s="293"/>
      <c r="I30" s="293"/>
      <c r="J30" s="293"/>
      <c r="K30" s="176"/>
      <c r="L30" s="176"/>
      <c r="M30" s="24" t="s">
        <v>34</v>
      </c>
      <c r="N30" s="182"/>
      <c r="O30" s="176"/>
      <c r="P30" s="176"/>
      <c r="Q30" s="170"/>
      <c r="R30" s="173"/>
      <c r="S30" s="182"/>
      <c r="T30" s="176"/>
      <c r="U30" s="264"/>
      <c r="V30" s="170"/>
      <c r="W30" s="173"/>
      <c r="X30" s="260"/>
      <c r="Y30" s="182"/>
      <c r="Z30" s="182"/>
      <c r="AA30" s="170"/>
      <c r="AB30" s="261"/>
      <c r="AC30" s="260"/>
      <c r="AD30" s="182"/>
      <c r="AE30" s="182"/>
      <c r="AF30" s="170"/>
      <c r="AG30" s="261"/>
      <c r="AH30" s="217"/>
    </row>
    <row r="31" spans="1:34" ht="57.75" customHeight="1">
      <c r="A31" s="283"/>
      <c r="B31" s="183"/>
      <c r="C31" s="193"/>
      <c r="D31" s="317"/>
      <c r="E31" s="183"/>
      <c r="F31" s="294"/>
      <c r="G31" s="294"/>
      <c r="H31" s="294"/>
      <c r="I31" s="294"/>
      <c r="J31" s="294"/>
      <c r="K31" s="176"/>
      <c r="L31" s="176"/>
      <c r="M31" s="25" t="s">
        <v>35</v>
      </c>
      <c r="N31" s="183"/>
      <c r="O31" s="177"/>
      <c r="P31" s="177"/>
      <c r="Q31" s="171"/>
      <c r="R31" s="174"/>
      <c r="S31" s="183"/>
      <c r="T31" s="177"/>
      <c r="U31" s="265"/>
      <c r="V31" s="171"/>
      <c r="W31" s="174"/>
      <c r="X31" s="260"/>
      <c r="Y31" s="183"/>
      <c r="Z31" s="183"/>
      <c r="AA31" s="171"/>
      <c r="AB31" s="262"/>
      <c r="AC31" s="260"/>
      <c r="AD31" s="183"/>
      <c r="AE31" s="183"/>
      <c r="AF31" s="171"/>
      <c r="AG31" s="262"/>
      <c r="AH31" s="218"/>
    </row>
    <row r="32" spans="1:34" ht="57.75" customHeight="1">
      <c r="A32" s="283"/>
      <c r="B32" s="181" t="s">
        <v>214</v>
      </c>
      <c r="C32" s="193"/>
      <c r="D32" s="317"/>
      <c r="E32" s="181" t="s">
        <v>215</v>
      </c>
      <c r="F32" s="181">
        <v>3</v>
      </c>
      <c r="G32" s="181">
        <v>3</v>
      </c>
      <c r="H32" s="181">
        <v>3</v>
      </c>
      <c r="I32" s="301">
        <v>3</v>
      </c>
      <c r="J32" s="301">
        <v>12</v>
      </c>
      <c r="K32" s="176"/>
      <c r="L32" s="176"/>
      <c r="M32" s="7" t="s">
        <v>29</v>
      </c>
      <c r="N32" s="181" t="s">
        <v>216</v>
      </c>
      <c r="O32" s="175" t="s">
        <v>217</v>
      </c>
      <c r="P32" s="175" t="s">
        <v>218</v>
      </c>
      <c r="Q32" s="169">
        <v>1</v>
      </c>
      <c r="R32" s="172" t="s">
        <v>219</v>
      </c>
      <c r="S32" s="181" t="s">
        <v>216</v>
      </c>
      <c r="T32" s="175" t="s">
        <v>220</v>
      </c>
      <c r="U32" s="263" t="s">
        <v>221</v>
      </c>
      <c r="V32" s="169">
        <v>1</v>
      </c>
      <c r="W32" s="172" t="str">
        <f>R32</f>
        <v>Se sugiere cobro coactivo para todas las EPS con las obligaciones contraidas por la ESE y asi cubrir los compromisos ncesarios para la prestacion de los servicios de salud</v>
      </c>
      <c r="X32" s="181" t="s">
        <v>216</v>
      </c>
      <c r="Y32" s="175" t="s">
        <v>220</v>
      </c>
      <c r="Z32" s="181" t="s">
        <v>796</v>
      </c>
      <c r="AA32" s="169">
        <v>1</v>
      </c>
      <c r="AB32" s="74"/>
      <c r="AC32" s="181" t="s">
        <v>216</v>
      </c>
      <c r="AD32" s="175" t="s">
        <v>220</v>
      </c>
      <c r="AE32" s="263" t="s">
        <v>826</v>
      </c>
      <c r="AF32" s="169">
        <v>1</v>
      </c>
      <c r="AG32" s="259"/>
      <c r="AH32" s="216">
        <f>(AF32+AA32+V32+Q32)/4</f>
        <v>1</v>
      </c>
    </row>
    <row r="33" spans="1:34" ht="57.75" customHeight="1">
      <c r="A33" s="283"/>
      <c r="B33" s="182"/>
      <c r="C33" s="193"/>
      <c r="D33" s="317"/>
      <c r="E33" s="182"/>
      <c r="F33" s="182"/>
      <c r="G33" s="182"/>
      <c r="H33" s="182"/>
      <c r="I33" s="302"/>
      <c r="J33" s="302"/>
      <c r="K33" s="176"/>
      <c r="L33" s="176"/>
      <c r="M33" s="24" t="s">
        <v>34</v>
      </c>
      <c r="N33" s="182"/>
      <c r="O33" s="176"/>
      <c r="P33" s="176"/>
      <c r="Q33" s="170"/>
      <c r="R33" s="173"/>
      <c r="S33" s="182"/>
      <c r="T33" s="176"/>
      <c r="U33" s="264"/>
      <c r="V33" s="170"/>
      <c r="W33" s="173"/>
      <c r="X33" s="182"/>
      <c r="Y33" s="176"/>
      <c r="Z33" s="182"/>
      <c r="AA33" s="170"/>
      <c r="AB33" s="74"/>
      <c r="AC33" s="182"/>
      <c r="AD33" s="176"/>
      <c r="AE33" s="264"/>
      <c r="AF33" s="170"/>
      <c r="AG33" s="259"/>
      <c r="AH33" s="217"/>
    </row>
    <row r="34" spans="1:34" ht="65.25" customHeight="1">
      <c r="A34" s="284"/>
      <c r="B34" s="183"/>
      <c r="C34" s="194"/>
      <c r="D34" s="317"/>
      <c r="E34" s="183"/>
      <c r="F34" s="183"/>
      <c r="G34" s="183"/>
      <c r="H34" s="183"/>
      <c r="I34" s="303"/>
      <c r="J34" s="303"/>
      <c r="K34" s="176"/>
      <c r="L34" s="176"/>
      <c r="M34" s="25" t="s">
        <v>35</v>
      </c>
      <c r="N34" s="183"/>
      <c r="O34" s="177"/>
      <c r="P34" s="177"/>
      <c r="Q34" s="171"/>
      <c r="R34" s="174"/>
      <c r="S34" s="183"/>
      <c r="T34" s="177"/>
      <c r="U34" s="265"/>
      <c r="V34" s="171"/>
      <c r="W34" s="174"/>
      <c r="X34" s="183"/>
      <c r="Y34" s="177"/>
      <c r="Z34" s="183"/>
      <c r="AA34" s="171"/>
      <c r="AB34" s="74"/>
      <c r="AC34" s="183"/>
      <c r="AD34" s="177"/>
      <c r="AE34" s="265"/>
      <c r="AF34" s="171"/>
      <c r="AG34" s="259"/>
      <c r="AH34" s="218"/>
    </row>
    <row r="35" spans="1:34" ht="41.25" customHeight="1">
      <c r="A35" s="295" t="s">
        <v>222</v>
      </c>
      <c r="B35" s="175" t="s">
        <v>223</v>
      </c>
      <c r="C35" s="285" t="s">
        <v>224</v>
      </c>
      <c r="D35" s="317"/>
      <c r="E35" s="298" t="s">
        <v>225</v>
      </c>
      <c r="F35" s="247">
        <v>0.4</v>
      </c>
      <c r="G35" s="248"/>
      <c r="H35" s="248"/>
      <c r="I35" s="248"/>
      <c r="J35" s="249"/>
      <c r="K35" s="176"/>
      <c r="L35" s="176"/>
      <c r="M35" s="19" t="s">
        <v>29</v>
      </c>
      <c r="N35" s="175" t="s">
        <v>178</v>
      </c>
      <c r="O35" s="175" t="s">
        <v>226</v>
      </c>
      <c r="P35" s="232" t="s">
        <v>227</v>
      </c>
      <c r="Q35" s="307" t="s">
        <v>49</v>
      </c>
      <c r="R35" s="172" t="s">
        <v>228</v>
      </c>
      <c r="S35" s="175" t="s">
        <v>178</v>
      </c>
      <c r="T35" s="175" t="s">
        <v>226</v>
      </c>
      <c r="U35" s="263" t="s">
        <v>703</v>
      </c>
      <c r="V35" s="273">
        <v>0.5</v>
      </c>
      <c r="W35" s="172" t="s">
        <v>697</v>
      </c>
      <c r="X35" s="181" t="s">
        <v>178</v>
      </c>
      <c r="Y35" s="175" t="s">
        <v>226</v>
      </c>
      <c r="Z35" s="181" t="s">
        <v>813</v>
      </c>
      <c r="AA35" s="169">
        <v>1</v>
      </c>
      <c r="AB35" s="181"/>
      <c r="AC35" s="181" t="s">
        <v>178</v>
      </c>
      <c r="AD35" s="175" t="s">
        <v>1088</v>
      </c>
      <c r="AE35" s="181" t="s">
        <v>1089</v>
      </c>
      <c r="AF35" s="169">
        <v>1</v>
      </c>
      <c r="AG35" s="181" t="s">
        <v>850</v>
      </c>
      <c r="AH35" s="216">
        <v>1</v>
      </c>
    </row>
    <row r="36" spans="1:34" ht="62.25" customHeight="1">
      <c r="A36" s="296"/>
      <c r="B36" s="176"/>
      <c r="C36" s="193"/>
      <c r="D36" s="317"/>
      <c r="E36" s="299"/>
      <c r="F36" s="250"/>
      <c r="G36" s="251"/>
      <c r="H36" s="251"/>
      <c r="I36" s="251"/>
      <c r="J36" s="252"/>
      <c r="K36" s="176"/>
      <c r="L36" s="176"/>
      <c r="M36" s="24" t="s">
        <v>34</v>
      </c>
      <c r="N36" s="176"/>
      <c r="O36" s="176"/>
      <c r="P36" s="233"/>
      <c r="Q36" s="308"/>
      <c r="R36" s="173"/>
      <c r="S36" s="176"/>
      <c r="T36" s="176"/>
      <c r="U36" s="264"/>
      <c r="V36" s="274"/>
      <c r="W36" s="173"/>
      <c r="X36" s="182"/>
      <c r="Y36" s="176"/>
      <c r="Z36" s="182"/>
      <c r="AA36" s="170"/>
      <c r="AB36" s="182"/>
      <c r="AC36" s="182"/>
      <c r="AD36" s="176"/>
      <c r="AE36" s="182"/>
      <c r="AF36" s="170"/>
      <c r="AG36" s="182"/>
      <c r="AH36" s="217"/>
    </row>
    <row r="37" spans="1:34" ht="72" customHeight="1">
      <c r="A37" s="297"/>
      <c r="B37" s="177"/>
      <c r="C37" s="194"/>
      <c r="D37" s="317"/>
      <c r="E37" s="300"/>
      <c r="F37" s="253"/>
      <c r="G37" s="254"/>
      <c r="H37" s="254"/>
      <c r="I37" s="254"/>
      <c r="J37" s="255"/>
      <c r="K37" s="177"/>
      <c r="L37" s="177"/>
      <c r="M37" s="25" t="s">
        <v>35</v>
      </c>
      <c r="N37" s="177"/>
      <c r="O37" s="177"/>
      <c r="P37" s="234"/>
      <c r="Q37" s="309"/>
      <c r="R37" s="174"/>
      <c r="S37" s="177"/>
      <c r="T37" s="177"/>
      <c r="U37" s="265"/>
      <c r="V37" s="275"/>
      <c r="W37" s="174"/>
      <c r="X37" s="183"/>
      <c r="Y37" s="177"/>
      <c r="Z37" s="183"/>
      <c r="AA37" s="171"/>
      <c r="AB37" s="183"/>
      <c r="AC37" s="183"/>
      <c r="AD37" s="177"/>
      <c r="AE37" s="183"/>
      <c r="AF37" s="171"/>
      <c r="AG37" s="183"/>
      <c r="AH37" s="218"/>
    </row>
    <row r="38" spans="1:34" ht="52.5" customHeight="1">
      <c r="A38" s="282"/>
      <c r="B38" s="181" t="s">
        <v>229</v>
      </c>
      <c r="C38" s="285" t="s">
        <v>230</v>
      </c>
      <c r="D38" s="317"/>
      <c r="E38" s="181" t="s">
        <v>231</v>
      </c>
      <c r="F38" s="226">
        <v>1</v>
      </c>
      <c r="G38" s="226">
        <v>0</v>
      </c>
      <c r="H38" s="226">
        <v>0</v>
      </c>
      <c r="I38" s="226">
        <v>0</v>
      </c>
      <c r="J38" s="226">
        <v>1</v>
      </c>
      <c r="K38" s="175" t="s">
        <v>27</v>
      </c>
      <c r="L38" s="175" t="s">
        <v>28</v>
      </c>
      <c r="M38" s="7" t="s">
        <v>29</v>
      </c>
      <c r="N38" s="181" t="s">
        <v>232</v>
      </c>
      <c r="O38" s="175" t="s">
        <v>556</v>
      </c>
      <c r="P38" s="232" t="s">
        <v>557</v>
      </c>
      <c r="Q38" s="169">
        <v>1</v>
      </c>
      <c r="R38" s="172" t="s">
        <v>558</v>
      </c>
      <c r="S38" s="175" t="s">
        <v>232</v>
      </c>
      <c r="T38" s="175" t="s">
        <v>557</v>
      </c>
      <c r="U38" s="232">
        <v>1</v>
      </c>
      <c r="V38" s="169">
        <v>1</v>
      </c>
      <c r="W38" s="172" t="s">
        <v>688</v>
      </c>
      <c r="X38" s="175" t="s">
        <v>232</v>
      </c>
      <c r="Y38" s="245" t="s">
        <v>788</v>
      </c>
      <c r="Z38" s="245">
        <v>100</v>
      </c>
      <c r="AA38" s="169">
        <v>1</v>
      </c>
      <c r="AB38" s="245" t="s">
        <v>789</v>
      </c>
      <c r="AC38" s="175" t="s">
        <v>232</v>
      </c>
      <c r="AD38" s="245" t="s">
        <v>788</v>
      </c>
      <c r="AE38" s="245" t="s">
        <v>1105</v>
      </c>
      <c r="AF38" s="169">
        <v>0</v>
      </c>
      <c r="AG38" s="245" t="s">
        <v>789</v>
      </c>
      <c r="AH38" s="216">
        <v>1</v>
      </c>
    </row>
    <row r="39" spans="1:34" ht="46.5" customHeight="1">
      <c r="A39" s="283"/>
      <c r="B39" s="182"/>
      <c r="C39" s="193"/>
      <c r="D39" s="317"/>
      <c r="E39" s="182"/>
      <c r="F39" s="226"/>
      <c r="G39" s="226"/>
      <c r="H39" s="226"/>
      <c r="I39" s="226"/>
      <c r="J39" s="226"/>
      <c r="K39" s="176"/>
      <c r="L39" s="176"/>
      <c r="M39" s="24" t="s">
        <v>34</v>
      </c>
      <c r="N39" s="182"/>
      <c r="O39" s="176"/>
      <c r="P39" s="233"/>
      <c r="Q39" s="170"/>
      <c r="R39" s="173"/>
      <c r="S39" s="176"/>
      <c r="T39" s="176"/>
      <c r="U39" s="233"/>
      <c r="V39" s="170"/>
      <c r="W39" s="173"/>
      <c r="X39" s="176"/>
      <c r="Y39" s="165"/>
      <c r="Z39" s="165"/>
      <c r="AA39" s="170"/>
      <c r="AB39" s="165"/>
      <c r="AC39" s="176"/>
      <c r="AD39" s="165"/>
      <c r="AE39" s="165"/>
      <c r="AF39" s="170"/>
      <c r="AG39" s="165"/>
      <c r="AH39" s="217"/>
    </row>
    <row r="40" spans="1:34" ht="54.75" customHeight="1">
      <c r="A40" s="284"/>
      <c r="B40" s="183"/>
      <c r="C40" s="193"/>
      <c r="D40" s="317"/>
      <c r="E40" s="183"/>
      <c r="F40" s="226"/>
      <c r="G40" s="226"/>
      <c r="H40" s="226"/>
      <c r="I40" s="226"/>
      <c r="J40" s="226"/>
      <c r="K40" s="176"/>
      <c r="L40" s="176"/>
      <c r="M40" s="25" t="s">
        <v>35</v>
      </c>
      <c r="N40" s="183"/>
      <c r="O40" s="177"/>
      <c r="P40" s="234"/>
      <c r="Q40" s="171"/>
      <c r="R40" s="174"/>
      <c r="S40" s="177"/>
      <c r="T40" s="177"/>
      <c r="U40" s="234"/>
      <c r="V40" s="171"/>
      <c r="W40" s="174"/>
      <c r="X40" s="177"/>
      <c r="Y40" s="246"/>
      <c r="Z40" s="246"/>
      <c r="AA40" s="171"/>
      <c r="AB40" s="246"/>
      <c r="AC40" s="177"/>
      <c r="AD40" s="246"/>
      <c r="AE40" s="246"/>
      <c r="AF40" s="171"/>
      <c r="AG40" s="246"/>
      <c r="AH40" s="218"/>
    </row>
    <row r="41" spans="1:34" ht="52.5" customHeight="1">
      <c r="A41" s="292" t="s">
        <v>233</v>
      </c>
      <c r="B41" s="181" t="s">
        <v>234</v>
      </c>
      <c r="C41" s="193"/>
      <c r="D41" s="317"/>
      <c r="E41" s="181" t="s">
        <v>235</v>
      </c>
      <c r="F41" s="292">
        <v>0.03</v>
      </c>
      <c r="G41" s="292">
        <v>0.03</v>
      </c>
      <c r="H41" s="292">
        <v>0.03</v>
      </c>
      <c r="I41" s="292">
        <v>0.03</v>
      </c>
      <c r="J41" s="292">
        <v>0.12</v>
      </c>
      <c r="K41" s="176"/>
      <c r="L41" s="176"/>
      <c r="M41" s="7" t="s">
        <v>29</v>
      </c>
      <c r="N41" s="181" t="s">
        <v>232</v>
      </c>
      <c r="O41" s="175" t="s">
        <v>559</v>
      </c>
      <c r="P41" s="175" t="s">
        <v>560</v>
      </c>
      <c r="Q41" s="289">
        <v>1</v>
      </c>
      <c r="R41" s="172" t="s">
        <v>561</v>
      </c>
      <c r="S41" s="175" t="s">
        <v>232</v>
      </c>
      <c r="T41" s="175" t="s">
        <v>689</v>
      </c>
      <c r="U41" s="616">
        <v>3.73E-2</v>
      </c>
      <c r="V41" s="169">
        <v>1</v>
      </c>
      <c r="W41" s="172" t="s">
        <v>690</v>
      </c>
      <c r="X41" s="175" t="s">
        <v>232</v>
      </c>
      <c r="Y41" s="175" t="s">
        <v>790</v>
      </c>
      <c r="Z41" s="256">
        <v>0.11459999999999999</v>
      </c>
      <c r="AA41" s="169">
        <v>1</v>
      </c>
      <c r="AB41" s="172" t="s">
        <v>791</v>
      </c>
      <c r="AC41" s="175" t="s">
        <v>232</v>
      </c>
      <c r="AD41" s="175" t="s">
        <v>1100</v>
      </c>
      <c r="AE41" s="256">
        <f>69970611/54041689474</f>
        <v>1.2947524713057604E-3</v>
      </c>
      <c r="AF41" s="617">
        <f>69970611/1621250694</f>
        <v>4.3158415449844056E-2</v>
      </c>
      <c r="AG41" s="172" t="s">
        <v>791</v>
      </c>
      <c r="AH41" s="625">
        <v>0.22550000000000001</v>
      </c>
    </row>
    <row r="42" spans="1:34" ht="48" customHeight="1">
      <c r="A42" s="293"/>
      <c r="B42" s="182"/>
      <c r="C42" s="193"/>
      <c r="D42" s="317"/>
      <c r="E42" s="182"/>
      <c r="F42" s="293"/>
      <c r="G42" s="293"/>
      <c r="H42" s="293"/>
      <c r="I42" s="293"/>
      <c r="J42" s="293"/>
      <c r="K42" s="176"/>
      <c r="L42" s="176"/>
      <c r="M42" s="24" t="s">
        <v>34</v>
      </c>
      <c r="N42" s="182"/>
      <c r="O42" s="176"/>
      <c r="P42" s="176"/>
      <c r="Q42" s="290"/>
      <c r="R42" s="173"/>
      <c r="S42" s="176" t="s">
        <v>232</v>
      </c>
      <c r="T42" s="176" t="s">
        <v>689</v>
      </c>
      <c r="U42" s="618">
        <v>3.73E-2</v>
      </c>
      <c r="V42" s="170">
        <v>1</v>
      </c>
      <c r="W42" s="173" t="s">
        <v>690</v>
      </c>
      <c r="X42" s="176" t="s">
        <v>232</v>
      </c>
      <c r="Y42" s="176" t="s">
        <v>689</v>
      </c>
      <c r="Z42" s="257"/>
      <c r="AA42" s="170"/>
      <c r="AB42" s="173" t="s">
        <v>690</v>
      </c>
      <c r="AC42" s="176" t="s">
        <v>232</v>
      </c>
      <c r="AD42" s="176" t="s">
        <v>689</v>
      </c>
      <c r="AE42" s="257"/>
      <c r="AF42" s="619"/>
      <c r="AG42" s="173" t="s">
        <v>690</v>
      </c>
      <c r="AH42" s="626"/>
    </row>
    <row r="43" spans="1:34" ht="54.75" customHeight="1">
      <c r="A43" s="294"/>
      <c r="B43" s="183"/>
      <c r="C43" s="193"/>
      <c r="D43" s="317"/>
      <c r="E43" s="183"/>
      <c r="F43" s="294"/>
      <c r="G43" s="294"/>
      <c r="H43" s="294"/>
      <c r="I43" s="294"/>
      <c r="J43" s="294"/>
      <c r="K43" s="176"/>
      <c r="L43" s="176"/>
      <c r="M43" s="25" t="s">
        <v>35</v>
      </c>
      <c r="N43" s="183"/>
      <c r="O43" s="177"/>
      <c r="P43" s="177"/>
      <c r="Q43" s="291"/>
      <c r="R43" s="174"/>
      <c r="S43" s="177" t="s">
        <v>232</v>
      </c>
      <c r="T43" s="177" t="s">
        <v>689</v>
      </c>
      <c r="U43" s="620">
        <v>3.73E-2</v>
      </c>
      <c r="V43" s="171">
        <v>1</v>
      </c>
      <c r="W43" s="174" t="s">
        <v>690</v>
      </c>
      <c r="X43" s="177" t="s">
        <v>232</v>
      </c>
      <c r="Y43" s="177" t="s">
        <v>689</v>
      </c>
      <c r="Z43" s="258"/>
      <c r="AA43" s="171"/>
      <c r="AB43" s="174" t="s">
        <v>690</v>
      </c>
      <c r="AC43" s="177" t="s">
        <v>232</v>
      </c>
      <c r="AD43" s="177" t="s">
        <v>689</v>
      </c>
      <c r="AE43" s="258"/>
      <c r="AF43" s="621"/>
      <c r="AG43" s="174" t="s">
        <v>690</v>
      </c>
      <c r="AH43" s="627"/>
    </row>
    <row r="44" spans="1:34" ht="52.5" customHeight="1">
      <c r="A44" s="292" t="s">
        <v>236</v>
      </c>
      <c r="B44" s="181" t="s">
        <v>237</v>
      </c>
      <c r="C44" s="193"/>
      <c r="D44" s="317"/>
      <c r="E44" s="181" t="s">
        <v>238</v>
      </c>
      <c r="F44" s="292">
        <v>1</v>
      </c>
      <c r="G44" s="292">
        <v>1</v>
      </c>
      <c r="H44" s="292">
        <v>1</v>
      </c>
      <c r="I44" s="292">
        <v>1</v>
      </c>
      <c r="J44" s="292">
        <v>1</v>
      </c>
      <c r="K44" s="176"/>
      <c r="L44" s="176"/>
      <c r="M44" s="7" t="s">
        <v>29</v>
      </c>
      <c r="N44" s="181" t="s">
        <v>239</v>
      </c>
      <c r="O44" s="175" t="s">
        <v>562</v>
      </c>
      <c r="P44" s="175" t="s">
        <v>1101</v>
      </c>
      <c r="Q44" s="304">
        <v>0.75</v>
      </c>
      <c r="R44" s="172" t="s">
        <v>563</v>
      </c>
      <c r="S44" s="175" t="s">
        <v>239</v>
      </c>
      <c r="T44" s="175" t="s">
        <v>1102</v>
      </c>
      <c r="U44" s="232">
        <f>9/15</f>
        <v>0.6</v>
      </c>
      <c r="V44" s="304">
        <v>0.6</v>
      </c>
      <c r="W44" s="172" t="s">
        <v>563</v>
      </c>
      <c r="X44" s="175" t="s">
        <v>239</v>
      </c>
      <c r="Y44" s="175" t="s">
        <v>1103</v>
      </c>
      <c r="Z44" s="276">
        <v>0.77272727272727271</v>
      </c>
      <c r="AA44" s="304">
        <v>0.77</v>
      </c>
      <c r="AB44" s="245" t="s">
        <v>792</v>
      </c>
      <c r="AC44" s="175" t="s">
        <v>1063</v>
      </c>
      <c r="AD44" s="175" t="s">
        <v>1104</v>
      </c>
      <c r="AE44" s="338">
        <v>0.8</v>
      </c>
      <c r="AF44" s="622">
        <v>0.8</v>
      </c>
      <c r="AG44" s="245" t="s">
        <v>792</v>
      </c>
      <c r="AH44" s="630">
        <f>(Q44+V44+AA44+AF44)/4</f>
        <v>0.73</v>
      </c>
    </row>
    <row r="45" spans="1:34" ht="52.5" customHeight="1">
      <c r="A45" s="293"/>
      <c r="B45" s="182"/>
      <c r="C45" s="193"/>
      <c r="D45" s="317"/>
      <c r="E45" s="182"/>
      <c r="F45" s="293"/>
      <c r="G45" s="293"/>
      <c r="H45" s="293"/>
      <c r="I45" s="293"/>
      <c r="J45" s="293"/>
      <c r="K45" s="176"/>
      <c r="L45" s="176"/>
      <c r="M45" s="24" t="s">
        <v>34</v>
      </c>
      <c r="N45" s="182"/>
      <c r="O45" s="176"/>
      <c r="P45" s="176"/>
      <c r="Q45" s="305"/>
      <c r="R45" s="173"/>
      <c r="S45" s="176" t="s">
        <v>239</v>
      </c>
      <c r="T45" s="176" t="s">
        <v>691</v>
      </c>
      <c r="U45" s="233">
        <v>0.15909090909090909</v>
      </c>
      <c r="V45" s="305">
        <v>0.16</v>
      </c>
      <c r="W45" s="173" t="s">
        <v>563</v>
      </c>
      <c r="X45" s="176" t="s">
        <v>239</v>
      </c>
      <c r="Y45" s="176" t="s">
        <v>691</v>
      </c>
      <c r="Z45" s="277"/>
      <c r="AA45" s="305"/>
      <c r="AB45" s="165"/>
      <c r="AC45" s="176" t="s">
        <v>239</v>
      </c>
      <c r="AD45" s="176" t="s">
        <v>1064</v>
      </c>
      <c r="AE45" s="339"/>
      <c r="AF45" s="623"/>
      <c r="AG45" s="165"/>
      <c r="AH45" s="630"/>
    </row>
    <row r="46" spans="1:34" ht="65.25" customHeight="1">
      <c r="A46" s="294"/>
      <c r="B46" s="183"/>
      <c r="C46" s="193"/>
      <c r="D46" s="317"/>
      <c r="E46" s="183"/>
      <c r="F46" s="294"/>
      <c r="G46" s="294"/>
      <c r="H46" s="294"/>
      <c r="I46" s="294"/>
      <c r="J46" s="294"/>
      <c r="K46" s="176"/>
      <c r="L46" s="176"/>
      <c r="M46" s="25" t="s">
        <v>35</v>
      </c>
      <c r="N46" s="183"/>
      <c r="O46" s="177"/>
      <c r="P46" s="177"/>
      <c r="Q46" s="306"/>
      <c r="R46" s="174"/>
      <c r="S46" s="177" t="s">
        <v>239</v>
      </c>
      <c r="T46" s="177" t="s">
        <v>691</v>
      </c>
      <c r="U46" s="234">
        <v>0.15909090909090909</v>
      </c>
      <c r="V46" s="306">
        <v>0.16</v>
      </c>
      <c r="W46" s="174" t="s">
        <v>563</v>
      </c>
      <c r="X46" s="177" t="s">
        <v>239</v>
      </c>
      <c r="Y46" s="177" t="s">
        <v>691</v>
      </c>
      <c r="Z46" s="278"/>
      <c r="AA46" s="306"/>
      <c r="AB46" s="246"/>
      <c r="AC46" s="177" t="s">
        <v>239</v>
      </c>
      <c r="AD46" s="177" t="s">
        <v>1064</v>
      </c>
      <c r="AE46" s="340"/>
      <c r="AF46" s="624"/>
      <c r="AG46" s="246"/>
      <c r="AH46" s="630"/>
    </row>
    <row r="47" spans="1:34" ht="60" customHeight="1">
      <c r="A47" s="292"/>
      <c r="B47" s="181" t="s">
        <v>240</v>
      </c>
      <c r="C47" s="193"/>
      <c r="D47" s="317"/>
      <c r="E47" s="181" t="s">
        <v>241</v>
      </c>
      <c r="F47" s="181">
        <v>0</v>
      </c>
      <c r="G47" s="181">
        <v>1</v>
      </c>
      <c r="H47" s="181">
        <v>0</v>
      </c>
      <c r="I47" s="181">
        <v>0</v>
      </c>
      <c r="J47" s="181">
        <v>1</v>
      </c>
      <c r="K47" s="176"/>
      <c r="L47" s="176"/>
      <c r="M47" s="7" t="s">
        <v>29</v>
      </c>
      <c r="N47" s="181" t="s">
        <v>239</v>
      </c>
      <c r="O47" s="175" t="s">
        <v>564</v>
      </c>
      <c r="P47" s="175" t="s">
        <v>565</v>
      </c>
      <c r="Q47" s="286" t="s">
        <v>49</v>
      </c>
      <c r="R47" s="172" t="s">
        <v>566</v>
      </c>
      <c r="S47" s="181" t="s">
        <v>239</v>
      </c>
      <c r="T47" s="175" t="s">
        <v>692</v>
      </c>
      <c r="U47" s="232">
        <v>0</v>
      </c>
      <c r="V47" s="286" t="s">
        <v>49</v>
      </c>
      <c r="W47" s="172" t="s">
        <v>693</v>
      </c>
      <c r="X47" s="181" t="s">
        <v>239</v>
      </c>
      <c r="Y47" s="175" t="s">
        <v>692</v>
      </c>
      <c r="Z47" s="232">
        <v>0</v>
      </c>
      <c r="AA47" s="187">
        <v>0</v>
      </c>
      <c r="AB47" s="172" t="s">
        <v>693</v>
      </c>
      <c r="AC47" s="181" t="s">
        <v>239</v>
      </c>
      <c r="AD47" s="175" t="s">
        <v>1065</v>
      </c>
      <c r="AE47" s="232">
        <f>+(11575973000/54041639474)</f>
        <v>0.21420469683510104</v>
      </c>
      <c r="AF47" s="273">
        <f>+AE47</f>
        <v>0.21420469683510104</v>
      </c>
      <c r="AG47" s="172" t="s">
        <v>1066</v>
      </c>
      <c r="AH47" s="628">
        <f>+AF47</f>
        <v>0.21420469683510104</v>
      </c>
    </row>
    <row r="48" spans="1:34" ht="60" customHeight="1">
      <c r="A48" s="293"/>
      <c r="B48" s="182"/>
      <c r="C48" s="193"/>
      <c r="D48" s="317"/>
      <c r="E48" s="182"/>
      <c r="F48" s="182"/>
      <c r="G48" s="182"/>
      <c r="H48" s="182"/>
      <c r="I48" s="182"/>
      <c r="J48" s="182"/>
      <c r="K48" s="176"/>
      <c r="L48" s="176"/>
      <c r="M48" s="24" t="s">
        <v>34</v>
      </c>
      <c r="N48" s="182"/>
      <c r="O48" s="176"/>
      <c r="P48" s="176"/>
      <c r="Q48" s="287"/>
      <c r="R48" s="173"/>
      <c r="S48" s="182"/>
      <c r="T48" s="176"/>
      <c r="U48" s="233"/>
      <c r="V48" s="287"/>
      <c r="W48" s="173"/>
      <c r="X48" s="182"/>
      <c r="Y48" s="176"/>
      <c r="Z48" s="233"/>
      <c r="AA48" s="188"/>
      <c r="AB48" s="173"/>
      <c r="AC48" s="182"/>
      <c r="AD48" s="176"/>
      <c r="AE48" s="233"/>
      <c r="AF48" s="274"/>
      <c r="AG48" s="173"/>
      <c r="AH48" s="629"/>
    </row>
    <row r="49" spans="1:34" ht="60.75" customHeight="1">
      <c r="A49" s="294"/>
      <c r="B49" s="183"/>
      <c r="C49" s="194"/>
      <c r="D49" s="318"/>
      <c r="E49" s="183"/>
      <c r="F49" s="183"/>
      <c r="G49" s="183"/>
      <c r="H49" s="183"/>
      <c r="I49" s="183"/>
      <c r="J49" s="183"/>
      <c r="K49" s="177"/>
      <c r="L49" s="177"/>
      <c r="M49" s="25" t="s">
        <v>35</v>
      </c>
      <c r="N49" s="183"/>
      <c r="O49" s="177"/>
      <c r="P49" s="177"/>
      <c r="Q49" s="288"/>
      <c r="R49" s="174"/>
      <c r="S49" s="183"/>
      <c r="T49" s="177"/>
      <c r="U49" s="234"/>
      <c r="V49" s="288"/>
      <c r="W49" s="174"/>
      <c r="X49" s="183"/>
      <c r="Y49" s="177"/>
      <c r="Z49" s="234"/>
      <c r="AA49" s="189"/>
      <c r="AB49" s="174"/>
      <c r="AC49" s="183"/>
      <c r="AD49" s="177"/>
      <c r="AE49" s="234"/>
      <c r="AF49" s="275"/>
      <c r="AG49" s="174"/>
      <c r="AH49" s="629"/>
    </row>
    <row r="50" spans="1:34">
      <c r="N50" s="27"/>
      <c r="Q50" s="46"/>
      <c r="R50" s="56"/>
      <c r="S50" s="56"/>
      <c r="T50" s="56"/>
      <c r="U50" s="56"/>
      <c r="AH50" s="144">
        <f>SUM(AH11:AH47)/13</f>
        <v>0.77036189975654612</v>
      </c>
    </row>
    <row r="51" spans="1:34">
      <c r="N51" s="27"/>
    </row>
  </sheetData>
  <mergeCells count="420">
    <mergeCell ref="AC44:AC46"/>
    <mergeCell ref="AD44:AD46"/>
    <mergeCell ref="AE44:AE46"/>
    <mergeCell ref="AF44:AF46"/>
    <mergeCell ref="AG44:AG46"/>
    <mergeCell ref="AC47:AC49"/>
    <mergeCell ref="AD47:AD49"/>
    <mergeCell ref="AE47:AE49"/>
    <mergeCell ref="AF47:AF49"/>
    <mergeCell ref="AG47:AG49"/>
    <mergeCell ref="AC8:AG8"/>
    <mergeCell ref="AC9:AD9"/>
    <mergeCell ref="AE9:AE10"/>
    <mergeCell ref="AF9:AF10"/>
    <mergeCell ref="AG9:AG10"/>
    <mergeCell ref="AC11:AC13"/>
    <mergeCell ref="AD11:AD13"/>
    <mergeCell ref="AE11:AE13"/>
    <mergeCell ref="AF11:AF13"/>
    <mergeCell ref="AG11:AG13"/>
    <mergeCell ref="AH29:AH31"/>
    <mergeCell ref="AH32:AH34"/>
    <mergeCell ref="AH35:AH37"/>
    <mergeCell ref="AH38:AH40"/>
    <mergeCell ref="AH41:AH43"/>
    <mergeCell ref="AH44:AH46"/>
    <mergeCell ref="AH47:AH49"/>
    <mergeCell ref="AH8:AH10"/>
    <mergeCell ref="AH11:AH13"/>
    <mergeCell ref="AH14:AH16"/>
    <mergeCell ref="AH17:AH19"/>
    <mergeCell ref="AH20:AH22"/>
    <mergeCell ref="AH23:AH25"/>
    <mergeCell ref="AH26:AH28"/>
    <mergeCell ref="A1:B4"/>
    <mergeCell ref="C1:W4"/>
    <mergeCell ref="A5:W5"/>
    <mergeCell ref="A6:W6"/>
    <mergeCell ref="A7:W7"/>
    <mergeCell ref="A8:M8"/>
    <mergeCell ref="N8:R8"/>
    <mergeCell ref="S8:W8"/>
    <mergeCell ref="U9:U10"/>
    <mergeCell ref="V9:V10"/>
    <mergeCell ref="W9:W10"/>
    <mergeCell ref="P9:P10"/>
    <mergeCell ref="Q9:Q10"/>
    <mergeCell ref="R9:R10"/>
    <mergeCell ref="S9:T9"/>
    <mergeCell ref="M9:M10"/>
    <mergeCell ref="N9:O9"/>
    <mergeCell ref="G9:G10"/>
    <mergeCell ref="H9:H10"/>
    <mergeCell ref="I9:I10"/>
    <mergeCell ref="J9:J10"/>
    <mergeCell ref="K9:K10"/>
    <mergeCell ref="L9:L10"/>
    <mergeCell ref="A9:A10"/>
    <mergeCell ref="W11:W13"/>
    <mergeCell ref="A14:A16"/>
    <mergeCell ref="B14:B16"/>
    <mergeCell ref="E14:E16"/>
    <mergeCell ref="F14:F16"/>
    <mergeCell ref="G14:G16"/>
    <mergeCell ref="H14:H16"/>
    <mergeCell ref="I14:I16"/>
    <mergeCell ref="O11:O13"/>
    <mergeCell ref="P11:P13"/>
    <mergeCell ref="Q11:Q13"/>
    <mergeCell ref="R11:R13"/>
    <mergeCell ref="S11:S13"/>
    <mergeCell ref="T11:T13"/>
    <mergeCell ref="H11:H13"/>
    <mergeCell ref="I11:I13"/>
    <mergeCell ref="J11:J13"/>
    <mergeCell ref="K11:K19"/>
    <mergeCell ref="L11:L19"/>
    <mergeCell ref="B11:B13"/>
    <mergeCell ref="Q14:Q16"/>
    <mergeCell ref="R14:R16"/>
    <mergeCell ref="S14:S16"/>
    <mergeCell ref="T14:T16"/>
    <mergeCell ref="B9:B10"/>
    <mergeCell ref="C9:C10"/>
    <mergeCell ref="D9:D10"/>
    <mergeCell ref="E9:E10"/>
    <mergeCell ref="F9:F10"/>
    <mergeCell ref="U17:U19"/>
    <mergeCell ref="V17:V19"/>
    <mergeCell ref="W17:W19"/>
    <mergeCell ref="O17:O19"/>
    <mergeCell ref="P17:P19"/>
    <mergeCell ref="Q17:Q19"/>
    <mergeCell ref="R17:R19"/>
    <mergeCell ref="S17:S19"/>
    <mergeCell ref="T17:T19"/>
    <mergeCell ref="I17:I19"/>
    <mergeCell ref="O14:O16"/>
    <mergeCell ref="P14:P16"/>
    <mergeCell ref="C11:C22"/>
    <mergeCell ref="D11:D49"/>
    <mergeCell ref="E11:E13"/>
    <mergeCell ref="F11:F13"/>
    <mergeCell ref="G11:G13"/>
    <mergeCell ref="A20:A22"/>
    <mergeCell ref="F20:F22"/>
    <mergeCell ref="G20:G22"/>
    <mergeCell ref="H20:H22"/>
    <mergeCell ref="I20:I22"/>
    <mergeCell ref="J20:J22"/>
    <mergeCell ref="K20:K28"/>
    <mergeCell ref="A23:A34"/>
    <mergeCell ref="B23:B25"/>
    <mergeCell ref="C23:C34"/>
    <mergeCell ref="J17:J19"/>
    <mergeCell ref="N17:N19"/>
    <mergeCell ref="N11:N13"/>
    <mergeCell ref="J14:J16"/>
    <mergeCell ref="N14:N16"/>
    <mergeCell ref="A11:A13"/>
    <mergeCell ref="B26:B28"/>
    <mergeCell ref="E26:E28"/>
    <mergeCell ref="F26:F28"/>
    <mergeCell ref="G26:G28"/>
    <mergeCell ref="H26:H28"/>
    <mergeCell ref="G23:G25"/>
    <mergeCell ref="H23:H25"/>
    <mergeCell ref="A17:A19"/>
    <mergeCell ref="B17:B19"/>
    <mergeCell ref="E17:E19"/>
    <mergeCell ref="F17:F19"/>
    <mergeCell ref="G17:G19"/>
    <mergeCell ref="H17:H19"/>
    <mergeCell ref="T20:T22"/>
    <mergeCell ref="U20:U22"/>
    <mergeCell ref="E23:E25"/>
    <mergeCell ref="F23:F25"/>
    <mergeCell ref="L20:L28"/>
    <mergeCell ref="N20:N22"/>
    <mergeCell ref="O20:O22"/>
    <mergeCell ref="P20:P22"/>
    <mergeCell ref="P23:P25"/>
    <mergeCell ref="P26:P28"/>
    <mergeCell ref="V20:V22"/>
    <mergeCell ref="I26:I28"/>
    <mergeCell ref="J26:J28"/>
    <mergeCell ref="N26:N28"/>
    <mergeCell ref="O26:O28"/>
    <mergeCell ref="T23:T25"/>
    <mergeCell ref="U23:U25"/>
    <mergeCell ref="V23:V25"/>
    <mergeCell ref="U26:U28"/>
    <mergeCell ref="V26:V28"/>
    <mergeCell ref="Q20:Q22"/>
    <mergeCell ref="R20:R22"/>
    <mergeCell ref="Q23:Q25"/>
    <mergeCell ref="R23:R25"/>
    <mergeCell ref="R26:R28"/>
    <mergeCell ref="S23:S25"/>
    <mergeCell ref="Q26:Q28"/>
    <mergeCell ref="I23:I25"/>
    <mergeCell ref="J23:J25"/>
    <mergeCell ref="N23:N25"/>
    <mergeCell ref="O23:O25"/>
    <mergeCell ref="S26:S28"/>
    <mergeCell ref="T26:T28"/>
    <mergeCell ref="S20:S22"/>
    <mergeCell ref="B29:B31"/>
    <mergeCell ref="E29:E31"/>
    <mergeCell ref="F29:F31"/>
    <mergeCell ref="G29:G31"/>
    <mergeCell ref="H29:H31"/>
    <mergeCell ref="Q35:Q37"/>
    <mergeCell ref="R35:R37"/>
    <mergeCell ref="S35:S37"/>
    <mergeCell ref="T35:T37"/>
    <mergeCell ref="P35:P37"/>
    <mergeCell ref="B32:B34"/>
    <mergeCell ref="E32:E34"/>
    <mergeCell ref="F32:F34"/>
    <mergeCell ref="G32:G34"/>
    <mergeCell ref="P29:P31"/>
    <mergeCell ref="Q29:Q31"/>
    <mergeCell ref="R29:R31"/>
    <mergeCell ref="S29:S31"/>
    <mergeCell ref="T29:T31"/>
    <mergeCell ref="I29:I31"/>
    <mergeCell ref="J29:J31"/>
    <mergeCell ref="K29:K37"/>
    <mergeCell ref="L29:L37"/>
    <mergeCell ref="N29:N31"/>
    <mergeCell ref="V29:V31"/>
    <mergeCell ref="W29:W31"/>
    <mergeCell ref="U29:U31"/>
    <mergeCell ref="J44:J46"/>
    <mergeCell ref="N44:N46"/>
    <mergeCell ref="Q44:Q46"/>
    <mergeCell ref="R44:R46"/>
    <mergeCell ref="S44:S46"/>
    <mergeCell ref="T44:T46"/>
    <mergeCell ref="K38:K49"/>
    <mergeCell ref="L38:L49"/>
    <mergeCell ref="W38:W40"/>
    <mergeCell ref="Q38:Q40"/>
    <mergeCell ref="R38:R40"/>
    <mergeCell ref="S38:S40"/>
    <mergeCell ref="T38:T40"/>
    <mergeCell ref="U38:U40"/>
    <mergeCell ref="V38:V40"/>
    <mergeCell ref="P44:P46"/>
    <mergeCell ref="W44:W46"/>
    <mergeCell ref="U44:U46"/>
    <mergeCell ref="P41:P43"/>
    <mergeCell ref="O29:O31"/>
    <mergeCell ref="O32:O34"/>
    <mergeCell ref="E44:E46"/>
    <mergeCell ref="F44:F46"/>
    <mergeCell ref="G44:G46"/>
    <mergeCell ref="H44:H46"/>
    <mergeCell ref="I44:I46"/>
    <mergeCell ref="J38:J40"/>
    <mergeCell ref="O44:O46"/>
    <mergeCell ref="O41:O43"/>
    <mergeCell ref="V32:V34"/>
    <mergeCell ref="U35:U37"/>
    <mergeCell ref="H32:H34"/>
    <mergeCell ref="I32:I34"/>
    <mergeCell ref="G47:G49"/>
    <mergeCell ref="H47:H49"/>
    <mergeCell ref="I47:I49"/>
    <mergeCell ref="J47:J49"/>
    <mergeCell ref="N47:N49"/>
    <mergeCell ref="N38:N40"/>
    <mergeCell ref="O38:O40"/>
    <mergeCell ref="G38:G40"/>
    <mergeCell ref="H38:H40"/>
    <mergeCell ref="I38:I40"/>
    <mergeCell ref="A47:A49"/>
    <mergeCell ref="B47:B49"/>
    <mergeCell ref="W32:W34"/>
    <mergeCell ref="A35:A37"/>
    <mergeCell ref="B35:B37"/>
    <mergeCell ref="C35:C37"/>
    <mergeCell ref="E35:E37"/>
    <mergeCell ref="N35:N37"/>
    <mergeCell ref="O35:O37"/>
    <mergeCell ref="P32:P34"/>
    <mergeCell ref="Q32:Q34"/>
    <mergeCell ref="R32:R34"/>
    <mergeCell ref="S32:S34"/>
    <mergeCell ref="T32:T34"/>
    <mergeCell ref="U32:U34"/>
    <mergeCell ref="V35:V37"/>
    <mergeCell ref="W35:W37"/>
    <mergeCell ref="J32:J34"/>
    <mergeCell ref="N32:N34"/>
    <mergeCell ref="P38:P40"/>
    <mergeCell ref="A44:A46"/>
    <mergeCell ref="B44:B46"/>
    <mergeCell ref="E47:E49"/>
    <mergeCell ref="F47:F49"/>
    <mergeCell ref="A41:A43"/>
    <mergeCell ref="B41:B43"/>
    <mergeCell ref="E41:E43"/>
    <mergeCell ref="F41:F43"/>
    <mergeCell ref="G41:G43"/>
    <mergeCell ref="H41:H43"/>
    <mergeCell ref="I41:I43"/>
    <mergeCell ref="J41:J43"/>
    <mergeCell ref="N41:N43"/>
    <mergeCell ref="A38:A40"/>
    <mergeCell ref="B38:B40"/>
    <mergeCell ref="C38:C49"/>
    <mergeCell ref="E38:E40"/>
    <mergeCell ref="F38:F40"/>
    <mergeCell ref="Y20:Y22"/>
    <mergeCell ref="Z20:Z22"/>
    <mergeCell ref="AA20:AA22"/>
    <mergeCell ref="AB20:AB22"/>
    <mergeCell ref="V44:V46"/>
    <mergeCell ref="U47:U49"/>
    <mergeCell ref="V47:V49"/>
    <mergeCell ref="W47:W49"/>
    <mergeCell ref="O47:O49"/>
    <mergeCell ref="P47:P49"/>
    <mergeCell ref="Q47:Q49"/>
    <mergeCell ref="R47:R49"/>
    <mergeCell ref="S47:S49"/>
    <mergeCell ref="T47:T49"/>
    <mergeCell ref="W41:W43"/>
    <mergeCell ref="Q41:Q43"/>
    <mergeCell ref="R41:R43"/>
    <mergeCell ref="S41:S43"/>
    <mergeCell ref="T41:T43"/>
    <mergeCell ref="Y32:Y34"/>
    <mergeCell ref="Z32:Z34"/>
    <mergeCell ref="AA32:AA34"/>
    <mergeCell ref="AA23:AA25"/>
    <mergeCell ref="AB23:AB25"/>
    <mergeCell ref="Y26:Y28"/>
    <mergeCell ref="Z26:Z28"/>
    <mergeCell ref="AB29:AB31"/>
    <mergeCell ref="W26:W28"/>
    <mergeCell ref="Y23:Y25"/>
    <mergeCell ref="Z23:Z25"/>
    <mergeCell ref="AA26:AA28"/>
    <mergeCell ref="AB26:AB28"/>
    <mergeCell ref="Y29:Y31"/>
    <mergeCell ref="Z29:Z31"/>
    <mergeCell ref="AA29:AA31"/>
    <mergeCell ref="W20:W22"/>
    <mergeCell ref="W23:W25"/>
    <mergeCell ref="U14:U16"/>
    <mergeCell ref="V14:V16"/>
    <mergeCell ref="W14:W16"/>
    <mergeCell ref="X8:AB8"/>
    <mergeCell ref="X9:Y9"/>
    <mergeCell ref="Z9:Z10"/>
    <mergeCell ref="AA9:AA10"/>
    <mergeCell ref="AB9:AB10"/>
    <mergeCell ref="Y11:Y13"/>
    <mergeCell ref="Z11:Z13"/>
    <mergeCell ref="AA11:AA13"/>
    <mergeCell ref="AB11:AB13"/>
    <mergeCell ref="Y14:Y16"/>
    <mergeCell ref="Z14:Z16"/>
    <mergeCell ref="AA14:AA16"/>
    <mergeCell ref="AB14:AB16"/>
    <mergeCell ref="Y17:Y19"/>
    <mergeCell ref="Z17:Z19"/>
    <mergeCell ref="AA17:AA19"/>
    <mergeCell ref="AB17:AB19"/>
    <mergeCell ref="U11:U13"/>
    <mergeCell ref="V11:V13"/>
    <mergeCell ref="X11:X13"/>
    <mergeCell ref="X14:X16"/>
    <mergeCell ref="X17:X19"/>
    <mergeCell ref="X20:X22"/>
    <mergeCell ref="X23:X25"/>
    <mergeCell ref="X26:X28"/>
    <mergeCell ref="X29:X31"/>
    <mergeCell ref="X32:X34"/>
    <mergeCell ref="X35:X37"/>
    <mergeCell ref="X47:X49"/>
    <mergeCell ref="Y47:Y49"/>
    <mergeCell ref="Z47:Z49"/>
    <mergeCell ref="AA47:AA49"/>
    <mergeCell ref="AB47:AB49"/>
    <mergeCell ref="X41:X43"/>
    <mergeCell ref="Y41:Y43"/>
    <mergeCell ref="Z41:Z43"/>
    <mergeCell ref="AA41:AA43"/>
    <mergeCell ref="AB41:AB43"/>
    <mergeCell ref="X44:X46"/>
    <mergeCell ref="Y44:Y46"/>
    <mergeCell ref="Z44:Z46"/>
    <mergeCell ref="AA44:AA46"/>
    <mergeCell ref="AB44:AB46"/>
    <mergeCell ref="AC14:AC16"/>
    <mergeCell ref="AD14:AD16"/>
    <mergeCell ref="AE14:AE16"/>
    <mergeCell ref="AF14:AF16"/>
    <mergeCell ref="AG14:AG16"/>
    <mergeCell ref="AC17:AC19"/>
    <mergeCell ref="AD17:AD19"/>
    <mergeCell ref="AE17:AE19"/>
    <mergeCell ref="AF17:AF19"/>
    <mergeCell ref="AG17:AG19"/>
    <mergeCell ref="AC20:AC22"/>
    <mergeCell ref="AD20:AD22"/>
    <mergeCell ref="AE20:AE22"/>
    <mergeCell ref="AF20:AF22"/>
    <mergeCell ref="AG20:AG22"/>
    <mergeCell ref="AC23:AC25"/>
    <mergeCell ref="AD23:AD25"/>
    <mergeCell ref="AE23:AE25"/>
    <mergeCell ref="AF23:AF25"/>
    <mergeCell ref="AG23:AG25"/>
    <mergeCell ref="AG32:AG34"/>
    <mergeCell ref="AG35:AG37"/>
    <mergeCell ref="AC26:AC28"/>
    <mergeCell ref="AD26:AD28"/>
    <mergeCell ref="AE26:AE28"/>
    <mergeCell ref="AF26:AF28"/>
    <mergeCell ref="AC29:AC31"/>
    <mergeCell ref="AD29:AD31"/>
    <mergeCell ref="AE29:AE31"/>
    <mergeCell ref="AF29:AF31"/>
    <mergeCell ref="AG29:AG31"/>
    <mergeCell ref="AG26:AG28"/>
    <mergeCell ref="AC32:AC34"/>
    <mergeCell ref="AD32:AD34"/>
    <mergeCell ref="AE32:AE34"/>
    <mergeCell ref="AF32:AF34"/>
    <mergeCell ref="AC35:AC37"/>
    <mergeCell ref="AD35:AD37"/>
    <mergeCell ref="AE35:AE37"/>
    <mergeCell ref="AF35:AF37"/>
    <mergeCell ref="AC38:AC40"/>
    <mergeCell ref="AD38:AD40"/>
    <mergeCell ref="AE38:AE40"/>
    <mergeCell ref="AF38:AF40"/>
    <mergeCell ref="F35:J37"/>
    <mergeCell ref="AB35:AB37"/>
    <mergeCell ref="AB38:AB40"/>
    <mergeCell ref="AG38:AG40"/>
    <mergeCell ref="AC41:AC43"/>
    <mergeCell ref="AD41:AD43"/>
    <mergeCell ref="AE41:AE43"/>
    <mergeCell ref="AF41:AF43"/>
    <mergeCell ref="AG41:AG43"/>
    <mergeCell ref="U41:U43"/>
    <mergeCell ref="V41:V43"/>
    <mergeCell ref="Y35:Y37"/>
    <mergeCell ref="Z35:Z37"/>
    <mergeCell ref="AA35:AA37"/>
    <mergeCell ref="X38:X40"/>
    <mergeCell ref="Y38:Y40"/>
    <mergeCell ref="Z38:Z40"/>
    <mergeCell ref="AA38:AA40"/>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9"/>
  <sheetViews>
    <sheetView topLeftCell="A7" zoomScale="70" zoomScaleNormal="70" workbookViewId="0">
      <selection activeCell="B11" sqref="B11:B13"/>
    </sheetView>
  </sheetViews>
  <sheetFormatPr baseColWidth="10" defaultRowHeight="15"/>
  <cols>
    <col min="1" max="1" width="25.42578125" customWidth="1"/>
    <col min="2" max="2" width="27.42578125" customWidth="1"/>
    <col min="3" max="3" width="23.28515625" customWidth="1"/>
    <col min="4" max="4" width="19" customWidth="1"/>
    <col min="5" max="5" width="23.7109375" customWidth="1"/>
    <col min="6" max="6" width="13.7109375" customWidth="1"/>
    <col min="7" max="7" width="14.42578125" customWidth="1"/>
    <col min="8" max="8" width="14.140625" customWidth="1"/>
    <col min="9" max="9" width="15.140625" customWidth="1"/>
    <col min="10" max="10" width="19.28515625" customWidth="1"/>
    <col min="11" max="11" width="14.42578125" customWidth="1"/>
    <col min="12" max="12" width="12.42578125" customWidth="1"/>
    <col min="13" max="13" width="13.28515625" customWidth="1"/>
    <col min="14" max="14" width="20.85546875" customWidth="1"/>
    <col min="15" max="15" width="16" customWidth="1"/>
    <col min="16" max="16" width="37.42578125" customWidth="1"/>
    <col min="17" max="17" width="15" customWidth="1"/>
    <col min="18" max="18" width="23.7109375" customWidth="1"/>
    <col min="19" max="19" width="19.42578125" customWidth="1"/>
    <col min="20" max="20" width="14" customWidth="1"/>
    <col min="21" max="21" width="38.42578125" customWidth="1"/>
    <col min="23" max="23" width="29.85546875" customWidth="1"/>
    <col min="24" max="24" width="19.28515625" customWidth="1"/>
    <col min="25" max="25" width="20.140625" customWidth="1"/>
    <col min="26" max="26" width="41.140625" customWidth="1"/>
    <col min="27" max="27" width="17.140625" customWidth="1"/>
    <col min="28" max="28" width="23.28515625" customWidth="1"/>
    <col min="29" max="29" width="19.28515625" customWidth="1"/>
    <col min="30" max="30" width="20.140625" customWidth="1"/>
    <col min="31" max="31" width="41.140625" customWidth="1"/>
    <col min="32" max="32" width="17.140625" customWidth="1"/>
    <col min="33" max="33" width="23.28515625" customWidth="1"/>
    <col min="34" max="34" width="25" bestFit="1" customWidth="1"/>
    <col min="247" max="247" width="24.28515625" customWidth="1"/>
    <col min="248" max="249" width="24.7109375" customWidth="1"/>
    <col min="250" max="250" width="17.7109375" customWidth="1"/>
    <col min="252" max="252" width="12.42578125" customWidth="1"/>
    <col min="253" max="253" width="12" customWidth="1"/>
    <col min="254" max="254" width="20.85546875" customWidth="1"/>
    <col min="255" max="255" width="17.7109375" customWidth="1"/>
    <col min="256" max="256" width="20" customWidth="1"/>
    <col min="257" max="257" width="33.28515625" customWidth="1"/>
    <col min="258" max="258" width="12.42578125" customWidth="1"/>
    <col min="259" max="259" width="21.5703125" customWidth="1"/>
    <col min="260" max="261" width="19" customWidth="1"/>
    <col min="262" max="262" width="16.42578125" customWidth="1"/>
    <col min="263" max="263" width="25" customWidth="1"/>
    <col min="265" max="265" width="22.5703125" customWidth="1"/>
    <col min="266" max="266" width="20.42578125" customWidth="1"/>
    <col min="267" max="267" width="16.7109375" customWidth="1"/>
    <col min="268" max="268" width="19.5703125" customWidth="1"/>
    <col min="269" max="269" width="24.5703125" customWidth="1"/>
    <col min="270" max="270" width="14.140625" customWidth="1"/>
    <col min="271" max="271" width="24.5703125" customWidth="1"/>
    <col min="272" max="272" width="19.42578125" customWidth="1"/>
    <col min="274" max="274" width="14.28515625" customWidth="1"/>
    <col min="275" max="275" width="19.42578125" customWidth="1"/>
    <col min="276" max="276" width="13.28515625" customWidth="1"/>
    <col min="277" max="277" width="19.28515625" customWidth="1"/>
    <col min="503" max="503" width="24.28515625" customWidth="1"/>
    <col min="504" max="505" width="24.7109375" customWidth="1"/>
    <col min="506" max="506" width="17.7109375" customWidth="1"/>
    <col min="508" max="508" width="12.42578125" customWidth="1"/>
    <col min="509" max="509" width="12" customWidth="1"/>
    <col min="510" max="510" width="20.85546875" customWidth="1"/>
    <col min="511" max="511" width="17.7109375" customWidth="1"/>
    <col min="512" max="512" width="20" customWidth="1"/>
    <col min="513" max="513" width="33.28515625" customWidth="1"/>
    <col min="514" max="514" width="12.42578125" customWidth="1"/>
    <col min="515" max="515" width="21.5703125" customWidth="1"/>
    <col min="516" max="517" width="19" customWidth="1"/>
    <col min="518" max="518" width="16.42578125" customWidth="1"/>
    <col min="519" max="519" width="25" customWidth="1"/>
    <col min="521" max="521" width="22.5703125" customWidth="1"/>
    <col min="522" max="522" width="20.42578125" customWidth="1"/>
    <col min="523" max="523" width="16.7109375" customWidth="1"/>
    <col min="524" max="524" width="19.5703125" customWidth="1"/>
    <col min="525" max="525" width="24.5703125" customWidth="1"/>
    <col min="526" max="526" width="14.140625" customWidth="1"/>
    <col min="527" max="527" width="24.5703125" customWidth="1"/>
    <col min="528" max="528" width="19.42578125" customWidth="1"/>
    <col min="530" max="530" width="14.28515625" customWidth="1"/>
    <col min="531" max="531" width="19.42578125" customWidth="1"/>
    <col min="532" max="532" width="13.28515625" customWidth="1"/>
    <col min="533" max="533" width="19.28515625" customWidth="1"/>
    <col min="759" max="759" width="24.28515625" customWidth="1"/>
    <col min="760" max="761" width="24.7109375" customWidth="1"/>
    <col min="762" max="762" width="17.7109375" customWidth="1"/>
    <col min="764" max="764" width="12.42578125" customWidth="1"/>
    <col min="765" max="765" width="12" customWidth="1"/>
    <col min="766" max="766" width="20.85546875" customWidth="1"/>
    <col min="767" max="767" width="17.7109375" customWidth="1"/>
    <col min="768" max="768" width="20" customWidth="1"/>
    <col min="769" max="769" width="33.28515625" customWidth="1"/>
    <col min="770" max="770" width="12.42578125" customWidth="1"/>
    <col min="771" max="771" width="21.5703125" customWidth="1"/>
    <col min="772" max="773" width="19" customWidth="1"/>
    <col min="774" max="774" width="16.42578125" customWidth="1"/>
    <col min="775" max="775" width="25" customWidth="1"/>
    <col min="777" max="777" width="22.5703125" customWidth="1"/>
    <col min="778" max="778" width="20.42578125" customWidth="1"/>
    <col min="779" max="779" width="16.7109375" customWidth="1"/>
    <col min="780" max="780" width="19.5703125" customWidth="1"/>
    <col min="781" max="781" width="24.5703125" customWidth="1"/>
    <col min="782" max="782" width="14.140625" customWidth="1"/>
    <col min="783" max="783" width="24.5703125" customWidth="1"/>
    <col min="784" max="784" width="19.42578125" customWidth="1"/>
    <col min="786" max="786" width="14.28515625" customWidth="1"/>
    <col min="787" max="787" width="19.42578125" customWidth="1"/>
    <col min="788" max="788" width="13.28515625" customWidth="1"/>
    <col min="789" max="789" width="19.28515625" customWidth="1"/>
    <col min="1015" max="1015" width="24.28515625" customWidth="1"/>
    <col min="1016" max="1017" width="24.7109375" customWidth="1"/>
    <col min="1018" max="1018" width="17.7109375" customWidth="1"/>
    <col min="1020" max="1020" width="12.42578125" customWidth="1"/>
    <col min="1021" max="1021" width="12" customWidth="1"/>
    <col min="1022" max="1022" width="20.85546875" customWidth="1"/>
    <col min="1023" max="1023" width="17.7109375" customWidth="1"/>
    <col min="1024" max="1024" width="20" customWidth="1"/>
    <col min="1025" max="1025" width="33.28515625" customWidth="1"/>
    <col min="1026" max="1026" width="12.42578125" customWidth="1"/>
    <col min="1027" max="1027" width="21.5703125" customWidth="1"/>
    <col min="1028" max="1029" width="19" customWidth="1"/>
    <col min="1030" max="1030" width="16.42578125" customWidth="1"/>
    <col min="1031" max="1031" width="25" customWidth="1"/>
    <col min="1033" max="1033" width="22.5703125" customWidth="1"/>
    <col min="1034" max="1034" width="20.42578125" customWidth="1"/>
    <col min="1035" max="1035" width="16.7109375" customWidth="1"/>
    <col min="1036" max="1036" width="19.5703125" customWidth="1"/>
    <col min="1037" max="1037" width="24.5703125" customWidth="1"/>
    <col min="1038" max="1038" width="14.140625" customWidth="1"/>
    <col min="1039" max="1039" width="24.5703125" customWidth="1"/>
    <col min="1040" max="1040" width="19.42578125" customWidth="1"/>
    <col min="1042" max="1042" width="14.28515625" customWidth="1"/>
    <col min="1043" max="1043" width="19.42578125" customWidth="1"/>
    <col min="1044" max="1044" width="13.28515625" customWidth="1"/>
    <col min="1045" max="1045" width="19.28515625" customWidth="1"/>
    <col min="1271" max="1271" width="24.28515625" customWidth="1"/>
    <col min="1272" max="1273" width="24.7109375" customWidth="1"/>
    <col min="1274" max="1274" width="17.7109375" customWidth="1"/>
    <col min="1276" max="1276" width="12.42578125" customWidth="1"/>
    <col min="1277" max="1277" width="12" customWidth="1"/>
    <col min="1278" max="1278" width="20.85546875" customWidth="1"/>
    <col min="1279" max="1279" width="17.7109375" customWidth="1"/>
    <col min="1280" max="1280" width="20" customWidth="1"/>
    <col min="1281" max="1281" width="33.28515625" customWidth="1"/>
    <col min="1282" max="1282" width="12.42578125" customWidth="1"/>
    <col min="1283" max="1283" width="21.5703125" customWidth="1"/>
    <col min="1284" max="1285" width="19" customWidth="1"/>
    <col min="1286" max="1286" width="16.42578125" customWidth="1"/>
    <col min="1287" max="1287" width="25" customWidth="1"/>
    <col min="1289" max="1289" width="22.5703125" customWidth="1"/>
    <col min="1290" max="1290" width="20.42578125" customWidth="1"/>
    <col min="1291" max="1291" width="16.7109375" customWidth="1"/>
    <col min="1292" max="1292" width="19.5703125" customWidth="1"/>
    <col min="1293" max="1293" width="24.5703125" customWidth="1"/>
    <col min="1294" max="1294" width="14.140625" customWidth="1"/>
    <col min="1295" max="1295" width="24.5703125" customWidth="1"/>
    <col min="1296" max="1296" width="19.42578125" customWidth="1"/>
    <col min="1298" max="1298" width="14.28515625" customWidth="1"/>
    <col min="1299" max="1299" width="19.42578125" customWidth="1"/>
    <col min="1300" max="1300" width="13.28515625" customWidth="1"/>
    <col min="1301" max="1301" width="19.28515625" customWidth="1"/>
    <col min="1527" max="1527" width="24.28515625" customWidth="1"/>
    <col min="1528" max="1529" width="24.7109375" customWidth="1"/>
    <col min="1530" max="1530" width="17.7109375" customWidth="1"/>
    <col min="1532" max="1532" width="12.42578125" customWidth="1"/>
    <col min="1533" max="1533" width="12" customWidth="1"/>
    <col min="1534" max="1534" width="20.85546875" customWidth="1"/>
    <col min="1535" max="1535" width="17.7109375" customWidth="1"/>
    <col min="1536" max="1536" width="20" customWidth="1"/>
    <col min="1537" max="1537" width="33.28515625" customWidth="1"/>
    <col min="1538" max="1538" width="12.42578125" customWidth="1"/>
    <col min="1539" max="1539" width="21.5703125" customWidth="1"/>
    <col min="1540" max="1541" width="19" customWidth="1"/>
    <col min="1542" max="1542" width="16.42578125" customWidth="1"/>
    <col min="1543" max="1543" width="25" customWidth="1"/>
    <col min="1545" max="1545" width="22.5703125" customWidth="1"/>
    <col min="1546" max="1546" width="20.42578125" customWidth="1"/>
    <col min="1547" max="1547" width="16.7109375" customWidth="1"/>
    <col min="1548" max="1548" width="19.5703125" customWidth="1"/>
    <col min="1549" max="1549" width="24.5703125" customWidth="1"/>
    <col min="1550" max="1550" width="14.140625" customWidth="1"/>
    <col min="1551" max="1551" width="24.5703125" customWidth="1"/>
    <col min="1552" max="1552" width="19.42578125" customWidth="1"/>
    <col min="1554" max="1554" width="14.28515625" customWidth="1"/>
    <col min="1555" max="1555" width="19.42578125" customWidth="1"/>
    <col min="1556" max="1556" width="13.28515625" customWidth="1"/>
    <col min="1557" max="1557" width="19.28515625" customWidth="1"/>
    <col min="1783" max="1783" width="24.28515625" customWidth="1"/>
    <col min="1784" max="1785" width="24.7109375" customWidth="1"/>
    <col min="1786" max="1786" width="17.7109375" customWidth="1"/>
    <col min="1788" max="1788" width="12.42578125" customWidth="1"/>
    <col min="1789" max="1789" width="12" customWidth="1"/>
    <col min="1790" max="1790" width="20.85546875" customWidth="1"/>
    <col min="1791" max="1791" width="17.7109375" customWidth="1"/>
    <col min="1792" max="1792" width="20" customWidth="1"/>
    <col min="1793" max="1793" width="33.28515625" customWidth="1"/>
    <col min="1794" max="1794" width="12.42578125" customWidth="1"/>
    <col min="1795" max="1795" width="21.5703125" customWidth="1"/>
    <col min="1796" max="1797" width="19" customWidth="1"/>
    <col min="1798" max="1798" width="16.42578125" customWidth="1"/>
    <col min="1799" max="1799" width="25" customWidth="1"/>
    <col min="1801" max="1801" width="22.5703125" customWidth="1"/>
    <col min="1802" max="1802" width="20.42578125" customWidth="1"/>
    <col min="1803" max="1803" width="16.7109375" customWidth="1"/>
    <col min="1804" max="1804" width="19.5703125" customWidth="1"/>
    <col min="1805" max="1805" width="24.5703125" customWidth="1"/>
    <col min="1806" max="1806" width="14.140625" customWidth="1"/>
    <col min="1807" max="1807" width="24.5703125" customWidth="1"/>
    <col min="1808" max="1808" width="19.42578125" customWidth="1"/>
    <col min="1810" max="1810" width="14.28515625" customWidth="1"/>
    <col min="1811" max="1811" width="19.42578125" customWidth="1"/>
    <col min="1812" max="1812" width="13.28515625" customWidth="1"/>
    <col min="1813" max="1813" width="19.28515625" customWidth="1"/>
    <col min="2039" max="2039" width="24.28515625" customWidth="1"/>
    <col min="2040" max="2041" width="24.7109375" customWidth="1"/>
    <col min="2042" max="2042" width="17.7109375" customWidth="1"/>
    <col min="2044" max="2044" width="12.42578125" customWidth="1"/>
    <col min="2045" max="2045" width="12" customWidth="1"/>
    <col min="2046" max="2046" width="20.85546875" customWidth="1"/>
    <col min="2047" max="2047" width="17.7109375" customWidth="1"/>
    <col min="2048" max="2048" width="20" customWidth="1"/>
    <col min="2049" max="2049" width="33.28515625" customWidth="1"/>
    <col min="2050" max="2050" width="12.42578125" customWidth="1"/>
    <col min="2051" max="2051" width="21.5703125" customWidth="1"/>
    <col min="2052" max="2053" width="19" customWidth="1"/>
    <col min="2054" max="2054" width="16.42578125" customWidth="1"/>
    <col min="2055" max="2055" width="25" customWidth="1"/>
    <col min="2057" max="2057" width="22.5703125" customWidth="1"/>
    <col min="2058" max="2058" width="20.42578125" customWidth="1"/>
    <col min="2059" max="2059" width="16.7109375" customWidth="1"/>
    <col min="2060" max="2060" width="19.5703125" customWidth="1"/>
    <col min="2061" max="2061" width="24.5703125" customWidth="1"/>
    <col min="2062" max="2062" width="14.140625" customWidth="1"/>
    <col min="2063" max="2063" width="24.5703125" customWidth="1"/>
    <col min="2064" max="2064" width="19.42578125" customWidth="1"/>
    <col min="2066" max="2066" width="14.28515625" customWidth="1"/>
    <col min="2067" max="2067" width="19.42578125" customWidth="1"/>
    <col min="2068" max="2068" width="13.28515625" customWidth="1"/>
    <col min="2069" max="2069" width="19.28515625" customWidth="1"/>
    <col min="2295" max="2295" width="24.28515625" customWidth="1"/>
    <col min="2296" max="2297" width="24.7109375" customWidth="1"/>
    <col min="2298" max="2298" width="17.7109375" customWidth="1"/>
    <col min="2300" max="2300" width="12.42578125" customWidth="1"/>
    <col min="2301" max="2301" width="12" customWidth="1"/>
    <col min="2302" max="2302" width="20.85546875" customWidth="1"/>
    <col min="2303" max="2303" width="17.7109375" customWidth="1"/>
    <col min="2304" max="2304" width="20" customWidth="1"/>
    <col min="2305" max="2305" width="33.28515625" customWidth="1"/>
    <col min="2306" max="2306" width="12.42578125" customWidth="1"/>
    <col min="2307" max="2307" width="21.5703125" customWidth="1"/>
    <col min="2308" max="2309" width="19" customWidth="1"/>
    <col min="2310" max="2310" width="16.42578125" customWidth="1"/>
    <col min="2311" max="2311" width="25" customWidth="1"/>
    <col min="2313" max="2313" width="22.5703125" customWidth="1"/>
    <col min="2314" max="2314" width="20.42578125" customWidth="1"/>
    <col min="2315" max="2315" width="16.7109375" customWidth="1"/>
    <col min="2316" max="2316" width="19.5703125" customWidth="1"/>
    <col min="2317" max="2317" width="24.5703125" customWidth="1"/>
    <col min="2318" max="2318" width="14.140625" customWidth="1"/>
    <col min="2319" max="2319" width="24.5703125" customWidth="1"/>
    <col min="2320" max="2320" width="19.42578125" customWidth="1"/>
    <col min="2322" max="2322" width="14.28515625" customWidth="1"/>
    <col min="2323" max="2323" width="19.42578125" customWidth="1"/>
    <col min="2324" max="2324" width="13.28515625" customWidth="1"/>
    <col min="2325" max="2325" width="19.28515625" customWidth="1"/>
    <col min="2551" max="2551" width="24.28515625" customWidth="1"/>
    <col min="2552" max="2553" width="24.7109375" customWidth="1"/>
    <col min="2554" max="2554" width="17.7109375" customWidth="1"/>
    <col min="2556" max="2556" width="12.42578125" customWidth="1"/>
    <col min="2557" max="2557" width="12" customWidth="1"/>
    <col min="2558" max="2558" width="20.85546875" customWidth="1"/>
    <col min="2559" max="2559" width="17.7109375" customWidth="1"/>
    <col min="2560" max="2560" width="20" customWidth="1"/>
    <col min="2561" max="2561" width="33.28515625" customWidth="1"/>
    <col min="2562" max="2562" width="12.42578125" customWidth="1"/>
    <col min="2563" max="2563" width="21.5703125" customWidth="1"/>
    <col min="2564" max="2565" width="19" customWidth="1"/>
    <col min="2566" max="2566" width="16.42578125" customWidth="1"/>
    <col min="2567" max="2567" width="25" customWidth="1"/>
    <col min="2569" max="2569" width="22.5703125" customWidth="1"/>
    <col min="2570" max="2570" width="20.42578125" customWidth="1"/>
    <col min="2571" max="2571" width="16.7109375" customWidth="1"/>
    <col min="2572" max="2572" width="19.5703125" customWidth="1"/>
    <col min="2573" max="2573" width="24.5703125" customWidth="1"/>
    <col min="2574" max="2574" width="14.140625" customWidth="1"/>
    <col min="2575" max="2575" width="24.5703125" customWidth="1"/>
    <col min="2576" max="2576" width="19.42578125" customWidth="1"/>
    <col min="2578" max="2578" width="14.28515625" customWidth="1"/>
    <col min="2579" max="2579" width="19.42578125" customWidth="1"/>
    <col min="2580" max="2580" width="13.28515625" customWidth="1"/>
    <col min="2581" max="2581" width="19.28515625" customWidth="1"/>
    <col min="2807" max="2807" width="24.28515625" customWidth="1"/>
    <col min="2808" max="2809" width="24.7109375" customWidth="1"/>
    <col min="2810" max="2810" width="17.7109375" customWidth="1"/>
    <col min="2812" max="2812" width="12.42578125" customWidth="1"/>
    <col min="2813" max="2813" width="12" customWidth="1"/>
    <col min="2814" max="2814" width="20.85546875" customWidth="1"/>
    <col min="2815" max="2815" width="17.7109375" customWidth="1"/>
    <col min="2816" max="2816" width="20" customWidth="1"/>
    <col min="2817" max="2817" width="33.28515625" customWidth="1"/>
    <col min="2818" max="2818" width="12.42578125" customWidth="1"/>
    <col min="2819" max="2819" width="21.5703125" customWidth="1"/>
    <col min="2820" max="2821" width="19" customWidth="1"/>
    <col min="2822" max="2822" width="16.42578125" customWidth="1"/>
    <col min="2823" max="2823" width="25" customWidth="1"/>
    <col min="2825" max="2825" width="22.5703125" customWidth="1"/>
    <col min="2826" max="2826" width="20.42578125" customWidth="1"/>
    <col min="2827" max="2827" width="16.7109375" customWidth="1"/>
    <col min="2828" max="2828" width="19.5703125" customWidth="1"/>
    <col min="2829" max="2829" width="24.5703125" customWidth="1"/>
    <col min="2830" max="2830" width="14.140625" customWidth="1"/>
    <col min="2831" max="2831" width="24.5703125" customWidth="1"/>
    <col min="2832" max="2832" width="19.42578125" customWidth="1"/>
    <col min="2834" max="2834" width="14.28515625" customWidth="1"/>
    <col min="2835" max="2835" width="19.42578125" customWidth="1"/>
    <col min="2836" max="2836" width="13.28515625" customWidth="1"/>
    <col min="2837" max="2837" width="19.28515625" customWidth="1"/>
    <col min="3063" max="3063" width="24.28515625" customWidth="1"/>
    <col min="3064" max="3065" width="24.7109375" customWidth="1"/>
    <col min="3066" max="3066" width="17.7109375" customWidth="1"/>
    <col min="3068" max="3068" width="12.42578125" customWidth="1"/>
    <col min="3069" max="3069" width="12" customWidth="1"/>
    <col min="3070" max="3070" width="20.85546875" customWidth="1"/>
    <col min="3071" max="3071" width="17.7109375" customWidth="1"/>
    <col min="3072" max="3072" width="20" customWidth="1"/>
    <col min="3073" max="3073" width="33.28515625" customWidth="1"/>
    <col min="3074" max="3074" width="12.42578125" customWidth="1"/>
    <col min="3075" max="3075" width="21.5703125" customWidth="1"/>
    <col min="3076" max="3077" width="19" customWidth="1"/>
    <col min="3078" max="3078" width="16.42578125" customWidth="1"/>
    <col min="3079" max="3079" width="25" customWidth="1"/>
    <col min="3081" max="3081" width="22.5703125" customWidth="1"/>
    <col min="3082" max="3082" width="20.42578125" customWidth="1"/>
    <col min="3083" max="3083" width="16.7109375" customWidth="1"/>
    <col min="3084" max="3084" width="19.5703125" customWidth="1"/>
    <col min="3085" max="3085" width="24.5703125" customWidth="1"/>
    <col min="3086" max="3086" width="14.140625" customWidth="1"/>
    <col min="3087" max="3087" width="24.5703125" customWidth="1"/>
    <col min="3088" max="3088" width="19.42578125" customWidth="1"/>
    <col min="3090" max="3090" width="14.28515625" customWidth="1"/>
    <col min="3091" max="3091" width="19.42578125" customWidth="1"/>
    <col min="3092" max="3092" width="13.28515625" customWidth="1"/>
    <col min="3093" max="3093" width="19.28515625" customWidth="1"/>
    <col min="3319" max="3319" width="24.28515625" customWidth="1"/>
    <col min="3320" max="3321" width="24.7109375" customWidth="1"/>
    <col min="3322" max="3322" width="17.7109375" customWidth="1"/>
    <col min="3324" max="3324" width="12.42578125" customWidth="1"/>
    <col min="3325" max="3325" width="12" customWidth="1"/>
    <col min="3326" max="3326" width="20.85546875" customWidth="1"/>
    <col min="3327" max="3327" width="17.7109375" customWidth="1"/>
    <col min="3328" max="3328" width="20" customWidth="1"/>
    <col min="3329" max="3329" width="33.28515625" customWidth="1"/>
    <col min="3330" max="3330" width="12.42578125" customWidth="1"/>
    <col min="3331" max="3331" width="21.5703125" customWidth="1"/>
    <col min="3332" max="3333" width="19" customWidth="1"/>
    <col min="3334" max="3334" width="16.42578125" customWidth="1"/>
    <col min="3335" max="3335" width="25" customWidth="1"/>
    <col min="3337" max="3337" width="22.5703125" customWidth="1"/>
    <col min="3338" max="3338" width="20.42578125" customWidth="1"/>
    <col min="3339" max="3339" width="16.7109375" customWidth="1"/>
    <col min="3340" max="3340" width="19.5703125" customWidth="1"/>
    <col min="3341" max="3341" width="24.5703125" customWidth="1"/>
    <col min="3342" max="3342" width="14.140625" customWidth="1"/>
    <col min="3343" max="3343" width="24.5703125" customWidth="1"/>
    <col min="3344" max="3344" width="19.42578125" customWidth="1"/>
    <col min="3346" max="3346" width="14.28515625" customWidth="1"/>
    <col min="3347" max="3347" width="19.42578125" customWidth="1"/>
    <col min="3348" max="3348" width="13.28515625" customWidth="1"/>
    <col min="3349" max="3349" width="19.28515625" customWidth="1"/>
    <col min="3575" max="3575" width="24.28515625" customWidth="1"/>
    <col min="3576" max="3577" width="24.7109375" customWidth="1"/>
    <col min="3578" max="3578" width="17.7109375" customWidth="1"/>
    <col min="3580" max="3580" width="12.42578125" customWidth="1"/>
    <col min="3581" max="3581" width="12" customWidth="1"/>
    <col min="3582" max="3582" width="20.85546875" customWidth="1"/>
    <col min="3583" max="3583" width="17.7109375" customWidth="1"/>
    <col min="3584" max="3584" width="20" customWidth="1"/>
    <col min="3585" max="3585" width="33.28515625" customWidth="1"/>
    <col min="3586" max="3586" width="12.42578125" customWidth="1"/>
    <col min="3587" max="3587" width="21.5703125" customWidth="1"/>
    <col min="3588" max="3589" width="19" customWidth="1"/>
    <col min="3590" max="3590" width="16.42578125" customWidth="1"/>
    <col min="3591" max="3591" width="25" customWidth="1"/>
    <col min="3593" max="3593" width="22.5703125" customWidth="1"/>
    <col min="3594" max="3594" width="20.42578125" customWidth="1"/>
    <col min="3595" max="3595" width="16.7109375" customWidth="1"/>
    <col min="3596" max="3596" width="19.5703125" customWidth="1"/>
    <col min="3597" max="3597" width="24.5703125" customWidth="1"/>
    <col min="3598" max="3598" width="14.140625" customWidth="1"/>
    <col min="3599" max="3599" width="24.5703125" customWidth="1"/>
    <col min="3600" max="3600" width="19.42578125" customWidth="1"/>
    <col min="3602" max="3602" width="14.28515625" customWidth="1"/>
    <col min="3603" max="3603" width="19.42578125" customWidth="1"/>
    <col min="3604" max="3604" width="13.28515625" customWidth="1"/>
    <col min="3605" max="3605" width="19.28515625" customWidth="1"/>
    <col min="3831" max="3831" width="24.28515625" customWidth="1"/>
    <col min="3832" max="3833" width="24.7109375" customWidth="1"/>
    <col min="3834" max="3834" width="17.7109375" customWidth="1"/>
    <col min="3836" max="3836" width="12.42578125" customWidth="1"/>
    <col min="3837" max="3837" width="12" customWidth="1"/>
    <col min="3838" max="3838" width="20.85546875" customWidth="1"/>
    <col min="3839" max="3839" width="17.7109375" customWidth="1"/>
    <col min="3840" max="3840" width="20" customWidth="1"/>
    <col min="3841" max="3841" width="33.28515625" customWidth="1"/>
    <col min="3842" max="3842" width="12.42578125" customWidth="1"/>
    <col min="3843" max="3843" width="21.5703125" customWidth="1"/>
    <col min="3844" max="3845" width="19" customWidth="1"/>
    <col min="3846" max="3846" width="16.42578125" customWidth="1"/>
    <col min="3847" max="3847" width="25" customWidth="1"/>
    <col min="3849" max="3849" width="22.5703125" customWidth="1"/>
    <col min="3850" max="3850" width="20.42578125" customWidth="1"/>
    <col min="3851" max="3851" width="16.7109375" customWidth="1"/>
    <col min="3852" max="3852" width="19.5703125" customWidth="1"/>
    <col min="3853" max="3853" width="24.5703125" customWidth="1"/>
    <col min="3854" max="3854" width="14.140625" customWidth="1"/>
    <col min="3855" max="3855" width="24.5703125" customWidth="1"/>
    <col min="3856" max="3856" width="19.42578125" customWidth="1"/>
    <col min="3858" max="3858" width="14.28515625" customWidth="1"/>
    <col min="3859" max="3859" width="19.42578125" customWidth="1"/>
    <col min="3860" max="3860" width="13.28515625" customWidth="1"/>
    <col min="3861" max="3861" width="19.28515625" customWidth="1"/>
    <col min="4087" max="4087" width="24.28515625" customWidth="1"/>
    <col min="4088" max="4089" width="24.7109375" customWidth="1"/>
    <col min="4090" max="4090" width="17.7109375" customWidth="1"/>
    <col min="4092" max="4092" width="12.42578125" customWidth="1"/>
    <col min="4093" max="4093" width="12" customWidth="1"/>
    <col min="4094" max="4094" width="20.85546875" customWidth="1"/>
    <col min="4095" max="4095" width="17.7109375" customWidth="1"/>
    <col min="4096" max="4096" width="20" customWidth="1"/>
    <col min="4097" max="4097" width="33.28515625" customWidth="1"/>
    <col min="4098" max="4098" width="12.42578125" customWidth="1"/>
    <col min="4099" max="4099" width="21.5703125" customWidth="1"/>
    <col min="4100" max="4101" width="19" customWidth="1"/>
    <col min="4102" max="4102" width="16.42578125" customWidth="1"/>
    <col min="4103" max="4103" width="25" customWidth="1"/>
    <col min="4105" max="4105" width="22.5703125" customWidth="1"/>
    <col min="4106" max="4106" width="20.42578125" customWidth="1"/>
    <col min="4107" max="4107" width="16.7109375" customWidth="1"/>
    <col min="4108" max="4108" width="19.5703125" customWidth="1"/>
    <col min="4109" max="4109" width="24.5703125" customWidth="1"/>
    <col min="4110" max="4110" width="14.140625" customWidth="1"/>
    <col min="4111" max="4111" width="24.5703125" customWidth="1"/>
    <col min="4112" max="4112" width="19.42578125" customWidth="1"/>
    <col min="4114" max="4114" width="14.28515625" customWidth="1"/>
    <col min="4115" max="4115" width="19.42578125" customWidth="1"/>
    <col min="4116" max="4116" width="13.28515625" customWidth="1"/>
    <col min="4117" max="4117" width="19.28515625" customWidth="1"/>
    <col min="4343" max="4343" width="24.28515625" customWidth="1"/>
    <col min="4344" max="4345" width="24.7109375" customWidth="1"/>
    <col min="4346" max="4346" width="17.7109375" customWidth="1"/>
    <col min="4348" max="4348" width="12.42578125" customWidth="1"/>
    <col min="4349" max="4349" width="12" customWidth="1"/>
    <col min="4350" max="4350" width="20.85546875" customWidth="1"/>
    <col min="4351" max="4351" width="17.7109375" customWidth="1"/>
    <col min="4352" max="4352" width="20" customWidth="1"/>
    <col min="4353" max="4353" width="33.28515625" customWidth="1"/>
    <col min="4354" max="4354" width="12.42578125" customWidth="1"/>
    <col min="4355" max="4355" width="21.5703125" customWidth="1"/>
    <col min="4356" max="4357" width="19" customWidth="1"/>
    <col min="4358" max="4358" width="16.42578125" customWidth="1"/>
    <col min="4359" max="4359" width="25" customWidth="1"/>
    <col min="4361" max="4361" width="22.5703125" customWidth="1"/>
    <col min="4362" max="4362" width="20.42578125" customWidth="1"/>
    <col min="4363" max="4363" width="16.7109375" customWidth="1"/>
    <col min="4364" max="4364" width="19.5703125" customWidth="1"/>
    <col min="4365" max="4365" width="24.5703125" customWidth="1"/>
    <col min="4366" max="4366" width="14.140625" customWidth="1"/>
    <col min="4367" max="4367" width="24.5703125" customWidth="1"/>
    <col min="4368" max="4368" width="19.42578125" customWidth="1"/>
    <col min="4370" max="4370" width="14.28515625" customWidth="1"/>
    <col min="4371" max="4371" width="19.42578125" customWidth="1"/>
    <col min="4372" max="4372" width="13.28515625" customWidth="1"/>
    <col min="4373" max="4373" width="19.28515625" customWidth="1"/>
    <col min="4599" max="4599" width="24.28515625" customWidth="1"/>
    <col min="4600" max="4601" width="24.7109375" customWidth="1"/>
    <col min="4602" max="4602" width="17.7109375" customWidth="1"/>
    <col min="4604" max="4604" width="12.42578125" customWidth="1"/>
    <col min="4605" max="4605" width="12" customWidth="1"/>
    <col min="4606" max="4606" width="20.85546875" customWidth="1"/>
    <col min="4607" max="4607" width="17.7109375" customWidth="1"/>
    <col min="4608" max="4608" width="20" customWidth="1"/>
    <col min="4609" max="4609" width="33.28515625" customWidth="1"/>
    <col min="4610" max="4610" width="12.42578125" customWidth="1"/>
    <col min="4611" max="4611" width="21.5703125" customWidth="1"/>
    <col min="4612" max="4613" width="19" customWidth="1"/>
    <col min="4614" max="4614" width="16.42578125" customWidth="1"/>
    <col min="4615" max="4615" width="25" customWidth="1"/>
    <col min="4617" max="4617" width="22.5703125" customWidth="1"/>
    <col min="4618" max="4618" width="20.42578125" customWidth="1"/>
    <col min="4619" max="4619" width="16.7109375" customWidth="1"/>
    <col min="4620" max="4620" width="19.5703125" customWidth="1"/>
    <col min="4621" max="4621" width="24.5703125" customWidth="1"/>
    <col min="4622" max="4622" width="14.140625" customWidth="1"/>
    <col min="4623" max="4623" width="24.5703125" customWidth="1"/>
    <col min="4624" max="4624" width="19.42578125" customWidth="1"/>
    <col min="4626" max="4626" width="14.28515625" customWidth="1"/>
    <col min="4627" max="4627" width="19.42578125" customWidth="1"/>
    <col min="4628" max="4628" width="13.28515625" customWidth="1"/>
    <col min="4629" max="4629" width="19.28515625" customWidth="1"/>
    <col min="4855" max="4855" width="24.28515625" customWidth="1"/>
    <col min="4856" max="4857" width="24.7109375" customWidth="1"/>
    <col min="4858" max="4858" width="17.7109375" customWidth="1"/>
    <col min="4860" max="4860" width="12.42578125" customWidth="1"/>
    <col min="4861" max="4861" width="12" customWidth="1"/>
    <col min="4862" max="4862" width="20.85546875" customWidth="1"/>
    <col min="4863" max="4863" width="17.7109375" customWidth="1"/>
    <col min="4864" max="4864" width="20" customWidth="1"/>
    <col min="4865" max="4865" width="33.28515625" customWidth="1"/>
    <col min="4866" max="4866" width="12.42578125" customWidth="1"/>
    <col min="4867" max="4867" width="21.5703125" customWidth="1"/>
    <col min="4868" max="4869" width="19" customWidth="1"/>
    <col min="4870" max="4870" width="16.42578125" customWidth="1"/>
    <col min="4871" max="4871" width="25" customWidth="1"/>
    <col min="4873" max="4873" width="22.5703125" customWidth="1"/>
    <col min="4874" max="4874" width="20.42578125" customWidth="1"/>
    <col min="4875" max="4875" width="16.7109375" customWidth="1"/>
    <col min="4876" max="4876" width="19.5703125" customWidth="1"/>
    <col min="4877" max="4877" width="24.5703125" customWidth="1"/>
    <col min="4878" max="4878" width="14.140625" customWidth="1"/>
    <col min="4879" max="4879" width="24.5703125" customWidth="1"/>
    <col min="4880" max="4880" width="19.42578125" customWidth="1"/>
    <col min="4882" max="4882" width="14.28515625" customWidth="1"/>
    <col min="4883" max="4883" width="19.42578125" customWidth="1"/>
    <col min="4884" max="4884" width="13.28515625" customWidth="1"/>
    <col min="4885" max="4885" width="19.28515625" customWidth="1"/>
    <col min="5111" max="5111" width="24.28515625" customWidth="1"/>
    <col min="5112" max="5113" width="24.7109375" customWidth="1"/>
    <col min="5114" max="5114" width="17.7109375" customWidth="1"/>
    <col min="5116" max="5116" width="12.42578125" customWidth="1"/>
    <col min="5117" max="5117" width="12" customWidth="1"/>
    <col min="5118" max="5118" width="20.85546875" customWidth="1"/>
    <col min="5119" max="5119" width="17.7109375" customWidth="1"/>
    <col min="5120" max="5120" width="20" customWidth="1"/>
    <col min="5121" max="5121" width="33.28515625" customWidth="1"/>
    <col min="5122" max="5122" width="12.42578125" customWidth="1"/>
    <col min="5123" max="5123" width="21.5703125" customWidth="1"/>
    <col min="5124" max="5125" width="19" customWidth="1"/>
    <col min="5126" max="5126" width="16.42578125" customWidth="1"/>
    <col min="5127" max="5127" width="25" customWidth="1"/>
    <col min="5129" max="5129" width="22.5703125" customWidth="1"/>
    <col min="5130" max="5130" width="20.42578125" customWidth="1"/>
    <col min="5131" max="5131" width="16.7109375" customWidth="1"/>
    <col min="5132" max="5132" width="19.5703125" customWidth="1"/>
    <col min="5133" max="5133" width="24.5703125" customWidth="1"/>
    <col min="5134" max="5134" width="14.140625" customWidth="1"/>
    <col min="5135" max="5135" width="24.5703125" customWidth="1"/>
    <col min="5136" max="5136" width="19.42578125" customWidth="1"/>
    <col min="5138" max="5138" width="14.28515625" customWidth="1"/>
    <col min="5139" max="5139" width="19.42578125" customWidth="1"/>
    <col min="5140" max="5140" width="13.28515625" customWidth="1"/>
    <col min="5141" max="5141" width="19.28515625" customWidth="1"/>
    <col min="5367" max="5367" width="24.28515625" customWidth="1"/>
    <col min="5368" max="5369" width="24.7109375" customWidth="1"/>
    <col min="5370" max="5370" width="17.7109375" customWidth="1"/>
    <col min="5372" max="5372" width="12.42578125" customWidth="1"/>
    <col min="5373" max="5373" width="12" customWidth="1"/>
    <col min="5374" max="5374" width="20.85546875" customWidth="1"/>
    <col min="5375" max="5375" width="17.7109375" customWidth="1"/>
    <col min="5376" max="5376" width="20" customWidth="1"/>
    <col min="5377" max="5377" width="33.28515625" customWidth="1"/>
    <col min="5378" max="5378" width="12.42578125" customWidth="1"/>
    <col min="5379" max="5379" width="21.5703125" customWidth="1"/>
    <col min="5380" max="5381" width="19" customWidth="1"/>
    <col min="5382" max="5382" width="16.42578125" customWidth="1"/>
    <col min="5383" max="5383" width="25" customWidth="1"/>
    <col min="5385" max="5385" width="22.5703125" customWidth="1"/>
    <col min="5386" max="5386" width="20.42578125" customWidth="1"/>
    <col min="5387" max="5387" width="16.7109375" customWidth="1"/>
    <col min="5388" max="5388" width="19.5703125" customWidth="1"/>
    <col min="5389" max="5389" width="24.5703125" customWidth="1"/>
    <col min="5390" max="5390" width="14.140625" customWidth="1"/>
    <col min="5391" max="5391" width="24.5703125" customWidth="1"/>
    <col min="5392" max="5392" width="19.42578125" customWidth="1"/>
    <col min="5394" max="5394" width="14.28515625" customWidth="1"/>
    <col min="5395" max="5395" width="19.42578125" customWidth="1"/>
    <col min="5396" max="5396" width="13.28515625" customWidth="1"/>
    <col min="5397" max="5397" width="19.28515625" customWidth="1"/>
    <col min="5623" max="5623" width="24.28515625" customWidth="1"/>
    <col min="5624" max="5625" width="24.7109375" customWidth="1"/>
    <col min="5626" max="5626" width="17.7109375" customWidth="1"/>
    <col min="5628" max="5628" width="12.42578125" customWidth="1"/>
    <col min="5629" max="5629" width="12" customWidth="1"/>
    <col min="5630" max="5630" width="20.85546875" customWidth="1"/>
    <col min="5631" max="5631" width="17.7109375" customWidth="1"/>
    <col min="5632" max="5632" width="20" customWidth="1"/>
    <col min="5633" max="5633" width="33.28515625" customWidth="1"/>
    <col min="5634" max="5634" width="12.42578125" customWidth="1"/>
    <col min="5635" max="5635" width="21.5703125" customWidth="1"/>
    <col min="5636" max="5637" width="19" customWidth="1"/>
    <col min="5638" max="5638" width="16.42578125" customWidth="1"/>
    <col min="5639" max="5639" width="25" customWidth="1"/>
    <col min="5641" max="5641" width="22.5703125" customWidth="1"/>
    <col min="5642" max="5642" width="20.42578125" customWidth="1"/>
    <col min="5643" max="5643" width="16.7109375" customWidth="1"/>
    <col min="5644" max="5644" width="19.5703125" customWidth="1"/>
    <col min="5645" max="5645" width="24.5703125" customWidth="1"/>
    <col min="5646" max="5646" width="14.140625" customWidth="1"/>
    <col min="5647" max="5647" width="24.5703125" customWidth="1"/>
    <col min="5648" max="5648" width="19.42578125" customWidth="1"/>
    <col min="5650" max="5650" width="14.28515625" customWidth="1"/>
    <col min="5651" max="5651" width="19.42578125" customWidth="1"/>
    <col min="5652" max="5652" width="13.28515625" customWidth="1"/>
    <col min="5653" max="5653" width="19.28515625" customWidth="1"/>
    <col min="5879" max="5879" width="24.28515625" customWidth="1"/>
    <col min="5880" max="5881" width="24.7109375" customWidth="1"/>
    <col min="5882" max="5882" width="17.7109375" customWidth="1"/>
    <col min="5884" max="5884" width="12.42578125" customWidth="1"/>
    <col min="5885" max="5885" width="12" customWidth="1"/>
    <col min="5886" max="5886" width="20.85546875" customWidth="1"/>
    <col min="5887" max="5887" width="17.7109375" customWidth="1"/>
    <col min="5888" max="5888" width="20" customWidth="1"/>
    <col min="5889" max="5889" width="33.28515625" customWidth="1"/>
    <col min="5890" max="5890" width="12.42578125" customWidth="1"/>
    <col min="5891" max="5891" width="21.5703125" customWidth="1"/>
    <col min="5892" max="5893" width="19" customWidth="1"/>
    <col min="5894" max="5894" width="16.42578125" customWidth="1"/>
    <col min="5895" max="5895" width="25" customWidth="1"/>
    <col min="5897" max="5897" width="22.5703125" customWidth="1"/>
    <col min="5898" max="5898" width="20.42578125" customWidth="1"/>
    <col min="5899" max="5899" width="16.7109375" customWidth="1"/>
    <col min="5900" max="5900" width="19.5703125" customWidth="1"/>
    <col min="5901" max="5901" width="24.5703125" customWidth="1"/>
    <col min="5902" max="5902" width="14.140625" customWidth="1"/>
    <col min="5903" max="5903" width="24.5703125" customWidth="1"/>
    <col min="5904" max="5904" width="19.42578125" customWidth="1"/>
    <col min="5906" max="5906" width="14.28515625" customWidth="1"/>
    <col min="5907" max="5907" width="19.42578125" customWidth="1"/>
    <col min="5908" max="5908" width="13.28515625" customWidth="1"/>
    <col min="5909" max="5909" width="19.28515625" customWidth="1"/>
    <col min="6135" max="6135" width="24.28515625" customWidth="1"/>
    <col min="6136" max="6137" width="24.7109375" customWidth="1"/>
    <col min="6138" max="6138" width="17.7109375" customWidth="1"/>
    <col min="6140" max="6140" width="12.42578125" customWidth="1"/>
    <col min="6141" max="6141" width="12" customWidth="1"/>
    <col min="6142" max="6142" width="20.85546875" customWidth="1"/>
    <col min="6143" max="6143" width="17.7109375" customWidth="1"/>
    <col min="6144" max="6144" width="20" customWidth="1"/>
    <col min="6145" max="6145" width="33.28515625" customWidth="1"/>
    <col min="6146" max="6146" width="12.42578125" customWidth="1"/>
    <col min="6147" max="6147" width="21.5703125" customWidth="1"/>
    <col min="6148" max="6149" width="19" customWidth="1"/>
    <col min="6150" max="6150" width="16.42578125" customWidth="1"/>
    <col min="6151" max="6151" width="25" customWidth="1"/>
    <col min="6153" max="6153" width="22.5703125" customWidth="1"/>
    <col min="6154" max="6154" width="20.42578125" customWidth="1"/>
    <col min="6155" max="6155" width="16.7109375" customWidth="1"/>
    <col min="6156" max="6156" width="19.5703125" customWidth="1"/>
    <col min="6157" max="6157" width="24.5703125" customWidth="1"/>
    <col min="6158" max="6158" width="14.140625" customWidth="1"/>
    <col min="6159" max="6159" width="24.5703125" customWidth="1"/>
    <col min="6160" max="6160" width="19.42578125" customWidth="1"/>
    <col min="6162" max="6162" width="14.28515625" customWidth="1"/>
    <col min="6163" max="6163" width="19.42578125" customWidth="1"/>
    <col min="6164" max="6164" width="13.28515625" customWidth="1"/>
    <col min="6165" max="6165" width="19.28515625" customWidth="1"/>
    <col min="6391" max="6391" width="24.28515625" customWidth="1"/>
    <col min="6392" max="6393" width="24.7109375" customWidth="1"/>
    <col min="6394" max="6394" width="17.7109375" customWidth="1"/>
    <col min="6396" max="6396" width="12.42578125" customWidth="1"/>
    <col min="6397" max="6397" width="12" customWidth="1"/>
    <col min="6398" max="6398" width="20.85546875" customWidth="1"/>
    <col min="6399" max="6399" width="17.7109375" customWidth="1"/>
    <col min="6400" max="6400" width="20" customWidth="1"/>
    <col min="6401" max="6401" width="33.28515625" customWidth="1"/>
    <col min="6402" max="6402" width="12.42578125" customWidth="1"/>
    <col min="6403" max="6403" width="21.5703125" customWidth="1"/>
    <col min="6404" max="6405" width="19" customWidth="1"/>
    <col min="6406" max="6406" width="16.42578125" customWidth="1"/>
    <col min="6407" max="6407" width="25" customWidth="1"/>
    <col min="6409" max="6409" width="22.5703125" customWidth="1"/>
    <col min="6410" max="6410" width="20.42578125" customWidth="1"/>
    <col min="6411" max="6411" width="16.7109375" customWidth="1"/>
    <col min="6412" max="6412" width="19.5703125" customWidth="1"/>
    <col min="6413" max="6413" width="24.5703125" customWidth="1"/>
    <col min="6414" max="6414" width="14.140625" customWidth="1"/>
    <col min="6415" max="6415" width="24.5703125" customWidth="1"/>
    <col min="6416" max="6416" width="19.42578125" customWidth="1"/>
    <col min="6418" max="6418" width="14.28515625" customWidth="1"/>
    <col min="6419" max="6419" width="19.42578125" customWidth="1"/>
    <col min="6420" max="6420" width="13.28515625" customWidth="1"/>
    <col min="6421" max="6421" width="19.28515625" customWidth="1"/>
    <col min="6647" max="6647" width="24.28515625" customWidth="1"/>
    <col min="6648" max="6649" width="24.7109375" customWidth="1"/>
    <col min="6650" max="6650" width="17.7109375" customWidth="1"/>
    <col min="6652" max="6652" width="12.42578125" customWidth="1"/>
    <col min="6653" max="6653" width="12" customWidth="1"/>
    <col min="6654" max="6654" width="20.85546875" customWidth="1"/>
    <col min="6655" max="6655" width="17.7109375" customWidth="1"/>
    <col min="6656" max="6656" width="20" customWidth="1"/>
    <col min="6657" max="6657" width="33.28515625" customWidth="1"/>
    <col min="6658" max="6658" width="12.42578125" customWidth="1"/>
    <col min="6659" max="6659" width="21.5703125" customWidth="1"/>
    <col min="6660" max="6661" width="19" customWidth="1"/>
    <col min="6662" max="6662" width="16.42578125" customWidth="1"/>
    <col min="6663" max="6663" width="25" customWidth="1"/>
    <col min="6665" max="6665" width="22.5703125" customWidth="1"/>
    <col min="6666" max="6666" width="20.42578125" customWidth="1"/>
    <col min="6667" max="6667" width="16.7109375" customWidth="1"/>
    <col min="6668" max="6668" width="19.5703125" customWidth="1"/>
    <col min="6669" max="6669" width="24.5703125" customWidth="1"/>
    <col min="6670" max="6670" width="14.140625" customWidth="1"/>
    <col min="6671" max="6671" width="24.5703125" customWidth="1"/>
    <col min="6672" max="6672" width="19.42578125" customWidth="1"/>
    <col min="6674" max="6674" width="14.28515625" customWidth="1"/>
    <col min="6675" max="6675" width="19.42578125" customWidth="1"/>
    <col min="6676" max="6676" width="13.28515625" customWidth="1"/>
    <col min="6677" max="6677" width="19.28515625" customWidth="1"/>
    <col min="6903" max="6903" width="24.28515625" customWidth="1"/>
    <col min="6904" max="6905" width="24.7109375" customWidth="1"/>
    <col min="6906" max="6906" width="17.7109375" customWidth="1"/>
    <col min="6908" max="6908" width="12.42578125" customWidth="1"/>
    <col min="6909" max="6909" width="12" customWidth="1"/>
    <col min="6910" max="6910" width="20.85546875" customWidth="1"/>
    <col min="6911" max="6911" width="17.7109375" customWidth="1"/>
    <col min="6912" max="6912" width="20" customWidth="1"/>
    <col min="6913" max="6913" width="33.28515625" customWidth="1"/>
    <col min="6914" max="6914" width="12.42578125" customWidth="1"/>
    <col min="6915" max="6915" width="21.5703125" customWidth="1"/>
    <col min="6916" max="6917" width="19" customWidth="1"/>
    <col min="6918" max="6918" width="16.42578125" customWidth="1"/>
    <col min="6919" max="6919" width="25" customWidth="1"/>
    <col min="6921" max="6921" width="22.5703125" customWidth="1"/>
    <col min="6922" max="6922" width="20.42578125" customWidth="1"/>
    <col min="6923" max="6923" width="16.7109375" customWidth="1"/>
    <col min="6924" max="6924" width="19.5703125" customWidth="1"/>
    <col min="6925" max="6925" width="24.5703125" customWidth="1"/>
    <col min="6926" max="6926" width="14.140625" customWidth="1"/>
    <col min="6927" max="6927" width="24.5703125" customWidth="1"/>
    <col min="6928" max="6928" width="19.42578125" customWidth="1"/>
    <col min="6930" max="6930" width="14.28515625" customWidth="1"/>
    <col min="6931" max="6931" width="19.42578125" customWidth="1"/>
    <col min="6932" max="6932" width="13.28515625" customWidth="1"/>
    <col min="6933" max="6933" width="19.28515625" customWidth="1"/>
    <col min="7159" max="7159" width="24.28515625" customWidth="1"/>
    <col min="7160" max="7161" width="24.7109375" customWidth="1"/>
    <col min="7162" max="7162" width="17.7109375" customWidth="1"/>
    <col min="7164" max="7164" width="12.42578125" customWidth="1"/>
    <col min="7165" max="7165" width="12" customWidth="1"/>
    <col min="7166" max="7166" width="20.85546875" customWidth="1"/>
    <col min="7167" max="7167" width="17.7109375" customWidth="1"/>
    <col min="7168" max="7168" width="20" customWidth="1"/>
    <col min="7169" max="7169" width="33.28515625" customWidth="1"/>
    <col min="7170" max="7170" width="12.42578125" customWidth="1"/>
    <col min="7171" max="7171" width="21.5703125" customWidth="1"/>
    <col min="7172" max="7173" width="19" customWidth="1"/>
    <col min="7174" max="7174" width="16.42578125" customWidth="1"/>
    <col min="7175" max="7175" width="25" customWidth="1"/>
    <col min="7177" max="7177" width="22.5703125" customWidth="1"/>
    <col min="7178" max="7178" width="20.42578125" customWidth="1"/>
    <col min="7179" max="7179" width="16.7109375" customWidth="1"/>
    <col min="7180" max="7180" width="19.5703125" customWidth="1"/>
    <col min="7181" max="7181" width="24.5703125" customWidth="1"/>
    <col min="7182" max="7182" width="14.140625" customWidth="1"/>
    <col min="7183" max="7183" width="24.5703125" customWidth="1"/>
    <col min="7184" max="7184" width="19.42578125" customWidth="1"/>
    <col min="7186" max="7186" width="14.28515625" customWidth="1"/>
    <col min="7187" max="7187" width="19.42578125" customWidth="1"/>
    <col min="7188" max="7188" width="13.28515625" customWidth="1"/>
    <col min="7189" max="7189" width="19.28515625" customWidth="1"/>
    <col min="7415" max="7415" width="24.28515625" customWidth="1"/>
    <col min="7416" max="7417" width="24.7109375" customWidth="1"/>
    <col min="7418" max="7418" width="17.7109375" customWidth="1"/>
    <col min="7420" max="7420" width="12.42578125" customWidth="1"/>
    <col min="7421" max="7421" width="12" customWidth="1"/>
    <col min="7422" max="7422" width="20.85546875" customWidth="1"/>
    <col min="7423" max="7423" width="17.7109375" customWidth="1"/>
    <col min="7424" max="7424" width="20" customWidth="1"/>
    <col min="7425" max="7425" width="33.28515625" customWidth="1"/>
    <col min="7426" max="7426" width="12.42578125" customWidth="1"/>
    <col min="7427" max="7427" width="21.5703125" customWidth="1"/>
    <col min="7428" max="7429" width="19" customWidth="1"/>
    <col min="7430" max="7430" width="16.42578125" customWidth="1"/>
    <col min="7431" max="7431" width="25" customWidth="1"/>
    <col min="7433" max="7433" width="22.5703125" customWidth="1"/>
    <col min="7434" max="7434" width="20.42578125" customWidth="1"/>
    <col min="7435" max="7435" width="16.7109375" customWidth="1"/>
    <col min="7436" max="7436" width="19.5703125" customWidth="1"/>
    <col min="7437" max="7437" width="24.5703125" customWidth="1"/>
    <col min="7438" max="7438" width="14.140625" customWidth="1"/>
    <col min="7439" max="7439" width="24.5703125" customWidth="1"/>
    <col min="7440" max="7440" width="19.42578125" customWidth="1"/>
    <col min="7442" max="7442" width="14.28515625" customWidth="1"/>
    <col min="7443" max="7443" width="19.42578125" customWidth="1"/>
    <col min="7444" max="7444" width="13.28515625" customWidth="1"/>
    <col min="7445" max="7445" width="19.28515625" customWidth="1"/>
    <col min="7671" max="7671" width="24.28515625" customWidth="1"/>
    <col min="7672" max="7673" width="24.7109375" customWidth="1"/>
    <col min="7674" max="7674" width="17.7109375" customWidth="1"/>
    <col min="7676" max="7676" width="12.42578125" customWidth="1"/>
    <col min="7677" max="7677" width="12" customWidth="1"/>
    <col min="7678" max="7678" width="20.85546875" customWidth="1"/>
    <col min="7679" max="7679" width="17.7109375" customWidth="1"/>
    <col min="7680" max="7680" width="20" customWidth="1"/>
    <col min="7681" max="7681" width="33.28515625" customWidth="1"/>
    <col min="7682" max="7682" width="12.42578125" customWidth="1"/>
    <col min="7683" max="7683" width="21.5703125" customWidth="1"/>
    <col min="7684" max="7685" width="19" customWidth="1"/>
    <col min="7686" max="7686" width="16.42578125" customWidth="1"/>
    <col min="7687" max="7687" width="25" customWidth="1"/>
    <col min="7689" max="7689" width="22.5703125" customWidth="1"/>
    <col min="7690" max="7690" width="20.42578125" customWidth="1"/>
    <col min="7691" max="7691" width="16.7109375" customWidth="1"/>
    <col min="7692" max="7692" width="19.5703125" customWidth="1"/>
    <col min="7693" max="7693" width="24.5703125" customWidth="1"/>
    <col min="7694" max="7694" width="14.140625" customWidth="1"/>
    <col min="7695" max="7695" width="24.5703125" customWidth="1"/>
    <col min="7696" max="7696" width="19.42578125" customWidth="1"/>
    <col min="7698" max="7698" width="14.28515625" customWidth="1"/>
    <col min="7699" max="7699" width="19.42578125" customWidth="1"/>
    <col min="7700" max="7700" width="13.28515625" customWidth="1"/>
    <col min="7701" max="7701" width="19.28515625" customWidth="1"/>
    <col min="7927" max="7927" width="24.28515625" customWidth="1"/>
    <col min="7928" max="7929" width="24.7109375" customWidth="1"/>
    <col min="7930" max="7930" width="17.7109375" customWidth="1"/>
    <col min="7932" max="7932" width="12.42578125" customWidth="1"/>
    <col min="7933" max="7933" width="12" customWidth="1"/>
    <col min="7934" max="7934" width="20.85546875" customWidth="1"/>
    <col min="7935" max="7935" width="17.7109375" customWidth="1"/>
    <col min="7936" max="7936" width="20" customWidth="1"/>
    <col min="7937" max="7937" width="33.28515625" customWidth="1"/>
    <col min="7938" max="7938" width="12.42578125" customWidth="1"/>
    <col min="7939" max="7939" width="21.5703125" customWidth="1"/>
    <col min="7940" max="7941" width="19" customWidth="1"/>
    <col min="7942" max="7942" width="16.42578125" customWidth="1"/>
    <col min="7943" max="7943" width="25" customWidth="1"/>
    <col min="7945" max="7945" width="22.5703125" customWidth="1"/>
    <col min="7946" max="7946" width="20.42578125" customWidth="1"/>
    <col min="7947" max="7947" width="16.7109375" customWidth="1"/>
    <col min="7948" max="7948" width="19.5703125" customWidth="1"/>
    <col min="7949" max="7949" width="24.5703125" customWidth="1"/>
    <col min="7950" max="7950" width="14.140625" customWidth="1"/>
    <col min="7951" max="7951" width="24.5703125" customWidth="1"/>
    <col min="7952" max="7952" width="19.42578125" customWidth="1"/>
    <col min="7954" max="7954" width="14.28515625" customWidth="1"/>
    <col min="7955" max="7955" width="19.42578125" customWidth="1"/>
    <col min="7956" max="7956" width="13.28515625" customWidth="1"/>
    <col min="7957" max="7957" width="19.28515625" customWidth="1"/>
    <col min="8183" max="8183" width="24.28515625" customWidth="1"/>
    <col min="8184" max="8185" width="24.7109375" customWidth="1"/>
    <col min="8186" max="8186" width="17.7109375" customWidth="1"/>
    <col min="8188" max="8188" width="12.42578125" customWidth="1"/>
    <col min="8189" max="8189" width="12" customWidth="1"/>
    <col min="8190" max="8190" width="20.85546875" customWidth="1"/>
    <col min="8191" max="8191" width="17.7109375" customWidth="1"/>
    <col min="8192" max="8192" width="20" customWidth="1"/>
    <col min="8193" max="8193" width="33.28515625" customWidth="1"/>
    <col min="8194" max="8194" width="12.42578125" customWidth="1"/>
    <col min="8195" max="8195" width="21.5703125" customWidth="1"/>
    <col min="8196" max="8197" width="19" customWidth="1"/>
    <col min="8198" max="8198" width="16.42578125" customWidth="1"/>
    <col min="8199" max="8199" width="25" customWidth="1"/>
    <col min="8201" max="8201" width="22.5703125" customWidth="1"/>
    <col min="8202" max="8202" width="20.42578125" customWidth="1"/>
    <col min="8203" max="8203" width="16.7109375" customWidth="1"/>
    <col min="8204" max="8204" width="19.5703125" customWidth="1"/>
    <col min="8205" max="8205" width="24.5703125" customWidth="1"/>
    <col min="8206" max="8206" width="14.140625" customWidth="1"/>
    <col min="8207" max="8207" width="24.5703125" customWidth="1"/>
    <col min="8208" max="8208" width="19.42578125" customWidth="1"/>
    <col min="8210" max="8210" width="14.28515625" customWidth="1"/>
    <col min="8211" max="8211" width="19.42578125" customWidth="1"/>
    <col min="8212" max="8212" width="13.28515625" customWidth="1"/>
    <col min="8213" max="8213" width="19.28515625" customWidth="1"/>
    <col min="8439" max="8439" width="24.28515625" customWidth="1"/>
    <col min="8440" max="8441" width="24.7109375" customWidth="1"/>
    <col min="8442" max="8442" width="17.7109375" customWidth="1"/>
    <col min="8444" max="8444" width="12.42578125" customWidth="1"/>
    <col min="8445" max="8445" width="12" customWidth="1"/>
    <col min="8446" max="8446" width="20.85546875" customWidth="1"/>
    <col min="8447" max="8447" width="17.7109375" customWidth="1"/>
    <col min="8448" max="8448" width="20" customWidth="1"/>
    <col min="8449" max="8449" width="33.28515625" customWidth="1"/>
    <col min="8450" max="8450" width="12.42578125" customWidth="1"/>
    <col min="8451" max="8451" width="21.5703125" customWidth="1"/>
    <col min="8452" max="8453" width="19" customWidth="1"/>
    <col min="8454" max="8454" width="16.42578125" customWidth="1"/>
    <col min="8455" max="8455" width="25" customWidth="1"/>
    <col min="8457" max="8457" width="22.5703125" customWidth="1"/>
    <col min="8458" max="8458" width="20.42578125" customWidth="1"/>
    <col min="8459" max="8459" width="16.7109375" customWidth="1"/>
    <col min="8460" max="8460" width="19.5703125" customWidth="1"/>
    <col min="8461" max="8461" width="24.5703125" customWidth="1"/>
    <col min="8462" max="8462" width="14.140625" customWidth="1"/>
    <col min="8463" max="8463" width="24.5703125" customWidth="1"/>
    <col min="8464" max="8464" width="19.42578125" customWidth="1"/>
    <col min="8466" max="8466" width="14.28515625" customWidth="1"/>
    <col min="8467" max="8467" width="19.42578125" customWidth="1"/>
    <col min="8468" max="8468" width="13.28515625" customWidth="1"/>
    <col min="8469" max="8469" width="19.28515625" customWidth="1"/>
    <col min="8695" max="8695" width="24.28515625" customWidth="1"/>
    <col min="8696" max="8697" width="24.7109375" customWidth="1"/>
    <col min="8698" max="8698" width="17.7109375" customWidth="1"/>
    <col min="8700" max="8700" width="12.42578125" customWidth="1"/>
    <col min="8701" max="8701" width="12" customWidth="1"/>
    <col min="8702" max="8702" width="20.85546875" customWidth="1"/>
    <col min="8703" max="8703" width="17.7109375" customWidth="1"/>
    <col min="8704" max="8704" width="20" customWidth="1"/>
    <col min="8705" max="8705" width="33.28515625" customWidth="1"/>
    <col min="8706" max="8706" width="12.42578125" customWidth="1"/>
    <col min="8707" max="8707" width="21.5703125" customWidth="1"/>
    <col min="8708" max="8709" width="19" customWidth="1"/>
    <col min="8710" max="8710" width="16.42578125" customWidth="1"/>
    <col min="8711" max="8711" width="25" customWidth="1"/>
    <col min="8713" max="8713" width="22.5703125" customWidth="1"/>
    <col min="8714" max="8714" width="20.42578125" customWidth="1"/>
    <col min="8715" max="8715" width="16.7109375" customWidth="1"/>
    <col min="8716" max="8716" width="19.5703125" customWidth="1"/>
    <col min="8717" max="8717" width="24.5703125" customWidth="1"/>
    <col min="8718" max="8718" width="14.140625" customWidth="1"/>
    <col min="8719" max="8719" width="24.5703125" customWidth="1"/>
    <col min="8720" max="8720" width="19.42578125" customWidth="1"/>
    <col min="8722" max="8722" width="14.28515625" customWidth="1"/>
    <col min="8723" max="8723" width="19.42578125" customWidth="1"/>
    <col min="8724" max="8724" width="13.28515625" customWidth="1"/>
    <col min="8725" max="8725" width="19.28515625" customWidth="1"/>
    <col min="8951" max="8951" width="24.28515625" customWidth="1"/>
    <col min="8952" max="8953" width="24.7109375" customWidth="1"/>
    <col min="8954" max="8954" width="17.7109375" customWidth="1"/>
    <col min="8956" max="8956" width="12.42578125" customWidth="1"/>
    <col min="8957" max="8957" width="12" customWidth="1"/>
    <col min="8958" max="8958" width="20.85546875" customWidth="1"/>
    <col min="8959" max="8959" width="17.7109375" customWidth="1"/>
    <col min="8960" max="8960" width="20" customWidth="1"/>
    <col min="8961" max="8961" width="33.28515625" customWidth="1"/>
    <col min="8962" max="8962" width="12.42578125" customWidth="1"/>
    <col min="8963" max="8963" width="21.5703125" customWidth="1"/>
    <col min="8964" max="8965" width="19" customWidth="1"/>
    <col min="8966" max="8966" width="16.42578125" customWidth="1"/>
    <col min="8967" max="8967" width="25" customWidth="1"/>
    <col min="8969" max="8969" width="22.5703125" customWidth="1"/>
    <col min="8970" max="8970" width="20.42578125" customWidth="1"/>
    <col min="8971" max="8971" width="16.7109375" customWidth="1"/>
    <col min="8972" max="8972" width="19.5703125" customWidth="1"/>
    <col min="8973" max="8973" width="24.5703125" customWidth="1"/>
    <col min="8974" max="8974" width="14.140625" customWidth="1"/>
    <col min="8975" max="8975" width="24.5703125" customWidth="1"/>
    <col min="8976" max="8976" width="19.42578125" customWidth="1"/>
    <col min="8978" max="8978" width="14.28515625" customWidth="1"/>
    <col min="8979" max="8979" width="19.42578125" customWidth="1"/>
    <col min="8980" max="8980" width="13.28515625" customWidth="1"/>
    <col min="8981" max="8981" width="19.28515625" customWidth="1"/>
    <col min="9207" max="9207" width="24.28515625" customWidth="1"/>
    <col min="9208" max="9209" width="24.7109375" customWidth="1"/>
    <col min="9210" max="9210" width="17.7109375" customWidth="1"/>
    <col min="9212" max="9212" width="12.42578125" customWidth="1"/>
    <col min="9213" max="9213" width="12" customWidth="1"/>
    <col min="9214" max="9214" width="20.85546875" customWidth="1"/>
    <col min="9215" max="9215" width="17.7109375" customWidth="1"/>
    <col min="9216" max="9216" width="20" customWidth="1"/>
    <col min="9217" max="9217" width="33.28515625" customWidth="1"/>
    <col min="9218" max="9218" width="12.42578125" customWidth="1"/>
    <col min="9219" max="9219" width="21.5703125" customWidth="1"/>
    <col min="9220" max="9221" width="19" customWidth="1"/>
    <col min="9222" max="9222" width="16.42578125" customWidth="1"/>
    <col min="9223" max="9223" width="25" customWidth="1"/>
    <col min="9225" max="9225" width="22.5703125" customWidth="1"/>
    <col min="9226" max="9226" width="20.42578125" customWidth="1"/>
    <col min="9227" max="9227" width="16.7109375" customWidth="1"/>
    <col min="9228" max="9228" width="19.5703125" customWidth="1"/>
    <col min="9229" max="9229" width="24.5703125" customWidth="1"/>
    <col min="9230" max="9230" width="14.140625" customWidth="1"/>
    <col min="9231" max="9231" width="24.5703125" customWidth="1"/>
    <col min="9232" max="9232" width="19.42578125" customWidth="1"/>
    <col min="9234" max="9234" width="14.28515625" customWidth="1"/>
    <col min="9235" max="9235" width="19.42578125" customWidth="1"/>
    <col min="9236" max="9236" width="13.28515625" customWidth="1"/>
    <col min="9237" max="9237" width="19.28515625" customWidth="1"/>
    <col min="9463" max="9463" width="24.28515625" customWidth="1"/>
    <col min="9464" max="9465" width="24.7109375" customWidth="1"/>
    <col min="9466" max="9466" width="17.7109375" customWidth="1"/>
    <col min="9468" max="9468" width="12.42578125" customWidth="1"/>
    <col min="9469" max="9469" width="12" customWidth="1"/>
    <col min="9470" max="9470" width="20.85546875" customWidth="1"/>
    <col min="9471" max="9471" width="17.7109375" customWidth="1"/>
    <col min="9472" max="9472" width="20" customWidth="1"/>
    <col min="9473" max="9473" width="33.28515625" customWidth="1"/>
    <col min="9474" max="9474" width="12.42578125" customWidth="1"/>
    <col min="9475" max="9475" width="21.5703125" customWidth="1"/>
    <col min="9476" max="9477" width="19" customWidth="1"/>
    <col min="9478" max="9478" width="16.42578125" customWidth="1"/>
    <col min="9479" max="9479" width="25" customWidth="1"/>
    <col min="9481" max="9481" width="22.5703125" customWidth="1"/>
    <col min="9482" max="9482" width="20.42578125" customWidth="1"/>
    <col min="9483" max="9483" width="16.7109375" customWidth="1"/>
    <col min="9484" max="9484" width="19.5703125" customWidth="1"/>
    <col min="9485" max="9485" width="24.5703125" customWidth="1"/>
    <col min="9486" max="9486" width="14.140625" customWidth="1"/>
    <col min="9487" max="9487" width="24.5703125" customWidth="1"/>
    <col min="9488" max="9488" width="19.42578125" customWidth="1"/>
    <col min="9490" max="9490" width="14.28515625" customWidth="1"/>
    <col min="9491" max="9491" width="19.42578125" customWidth="1"/>
    <col min="9492" max="9492" width="13.28515625" customWidth="1"/>
    <col min="9493" max="9493" width="19.28515625" customWidth="1"/>
    <col min="9719" max="9719" width="24.28515625" customWidth="1"/>
    <col min="9720" max="9721" width="24.7109375" customWidth="1"/>
    <col min="9722" max="9722" width="17.7109375" customWidth="1"/>
    <col min="9724" max="9724" width="12.42578125" customWidth="1"/>
    <col min="9725" max="9725" width="12" customWidth="1"/>
    <col min="9726" max="9726" width="20.85546875" customWidth="1"/>
    <col min="9727" max="9727" width="17.7109375" customWidth="1"/>
    <col min="9728" max="9728" width="20" customWidth="1"/>
    <col min="9729" max="9729" width="33.28515625" customWidth="1"/>
    <col min="9730" max="9730" width="12.42578125" customWidth="1"/>
    <col min="9731" max="9731" width="21.5703125" customWidth="1"/>
    <col min="9732" max="9733" width="19" customWidth="1"/>
    <col min="9734" max="9734" width="16.42578125" customWidth="1"/>
    <col min="9735" max="9735" width="25" customWidth="1"/>
    <col min="9737" max="9737" width="22.5703125" customWidth="1"/>
    <col min="9738" max="9738" width="20.42578125" customWidth="1"/>
    <col min="9739" max="9739" width="16.7109375" customWidth="1"/>
    <col min="9740" max="9740" width="19.5703125" customWidth="1"/>
    <col min="9741" max="9741" width="24.5703125" customWidth="1"/>
    <col min="9742" max="9742" width="14.140625" customWidth="1"/>
    <col min="9743" max="9743" width="24.5703125" customWidth="1"/>
    <col min="9744" max="9744" width="19.42578125" customWidth="1"/>
    <col min="9746" max="9746" width="14.28515625" customWidth="1"/>
    <col min="9747" max="9747" width="19.42578125" customWidth="1"/>
    <col min="9748" max="9748" width="13.28515625" customWidth="1"/>
    <col min="9749" max="9749" width="19.28515625" customWidth="1"/>
    <col min="9975" max="9975" width="24.28515625" customWidth="1"/>
    <col min="9976" max="9977" width="24.7109375" customWidth="1"/>
    <col min="9978" max="9978" width="17.7109375" customWidth="1"/>
    <col min="9980" max="9980" width="12.42578125" customWidth="1"/>
    <col min="9981" max="9981" width="12" customWidth="1"/>
    <col min="9982" max="9982" width="20.85546875" customWidth="1"/>
    <col min="9983" max="9983" width="17.7109375" customWidth="1"/>
    <col min="9984" max="9984" width="20" customWidth="1"/>
    <col min="9985" max="9985" width="33.28515625" customWidth="1"/>
    <col min="9986" max="9986" width="12.42578125" customWidth="1"/>
    <col min="9987" max="9987" width="21.5703125" customWidth="1"/>
    <col min="9988" max="9989" width="19" customWidth="1"/>
    <col min="9990" max="9990" width="16.42578125" customWidth="1"/>
    <col min="9991" max="9991" width="25" customWidth="1"/>
    <col min="9993" max="9993" width="22.5703125" customWidth="1"/>
    <col min="9994" max="9994" width="20.42578125" customWidth="1"/>
    <col min="9995" max="9995" width="16.7109375" customWidth="1"/>
    <col min="9996" max="9996" width="19.5703125" customWidth="1"/>
    <col min="9997" max="9997" width="24.5703125" customWidth="1"/>
    <col min="9998" max="9998" width="14.140625" customWidth="1"/>
    <col min="9999" max="9999" width="24.5703125" customWidth="1"/>
    <col min="10000" max="10000" width="19.42578125" customWidth="1"/>
    <col min="10002" max="10002" width="14.28515625" customWidth="1"/>
    <col min="10003" max="10003" width="19.42578125" customWidth="1"/>
    <col min="10004" max="10004" width="13.28515625" customWidth="1"/>
    <col min="10005" max="10005" width="19.28515625" customWidth="1"/>
    <col min="10231" max="10231" width="24.28515625" customWidth="1"/>
    <col min="10232" max="10233" width="24.7109375" customWidth="1"/>
    <col min="10234" max="10234" width="17.7109375" customWidth="1"/>
    <col min="10236" max="10236" width="12.42578125" customWidth="1"/>
    <col min="10237" max="10237" width="12" customWidth="1"/>
    <col min="10238" max="10238" width="20.85546875" customWidth="1"/>
    <col min="10239" max="10239" width="17.7109375" customWidth="1"/>
    <col min="10240" max="10240" width="20" customWidth="1"/>
    <col min="10241" max="10241" width="33.28515625" customWidth="1"/>
    <col min="10242" max="10242" width="12.42578125" customWidth="1"/>
    <col min="10243" max="10243" width="21.5703125" customWidth="1"/>
    <col min="10244" max="10245" width="19" customWidth="1"/>
    <col min="10246" max="10246" width="16.42578125" customWidth="1"/>
    <col min="10247" max="10247" width="25" customWidth="1"/>
    <col min="10249" max="10249" width="22.5703125" customWidth="1"/>
    <col min="10250" max="10250" width="20.42578125" customWidth="1"/>
    <col min="10251" max="10251" width="16.7109375" customWidth="1"/>
    <col min="10252" max="10252" width="19.5703125" customWidth="1"/>
    <col min="10253" max="10253" width="24.5703125" customWidth="1"/>
    <col min="10254" max="10254" width="14.140625" customWidth="1"/>
    <col min="10255" max="10255" width="24.5703125" customWidth="1"/>
    <col min="10256" max="10256" width="19.42578125" customWidth="1"/>
    <col min="10258" max="10258" width="14.28515625" customWidth="1"/>
    <col min="10259" max="10259" width="19.42578125" customWidth="1"/>
    <col min="10260" max="10260" width="13.28515625" customWidth="1"/>
    <col min="10261" max="10261" width="19.28515625" customWidth="1"/>
    <col min="10487" max="10487" width="24.28515625" customWidth="1"/>
    <col min="10488" max="10489" width="24.7109375" customWidth="1"/>
    <col min="10490" max="10490" width="17.7109375" customWidth="1"/>
    <col min="10492" max="10492" width="12.42578125" customWidth="1"/>
    <col min="10493" max="10493" width="12" customWidth="1"/>
    <col min="10494" max="10494" width="20.85546875" customWidth="1"/>
    <col min="10495" max="10495" width="17.7109375" customWidth="1"/>
    <col min="10496" max="10496" width="20" customWidth="1"/>
    <col min="10497" max="10497" width="33.28515625" customWidth="1"/>
    <col min="10498" max="10498" width="12.42578125" customWidth="1"/>
    <col min="10499" max="10499" width="21.5703125" customWidth="1"/>
    <col min="10500" max="10501" width="19" customWidth="1"/>
    <col min="10502" max="10502" width="16.42578125" customWidth="1"/>
    <col min="10503" max="10503" width="25" customWidth="1"/>
    <col min="10505" max="10505" width="22.5703125" customWidth="1"/>
    <col min="10506" max="10506" width="20.42578125" customWidth="1"/>
    <col min="10507" max="10507" width="16.7109375" customWidth="1"/>
    <col min="10508" max="10508" width="19.5703125" customWidth="1"/>
    <col min="10509" max="10509" width="24.5703125" customWidth="1"/>
    <col min="10510" max="10510" width="14.140625" customWidth="1"/>
    <col min="10511" max="10511" width="24.5703125" customWidth="1"/>
    <col min="10512" max="10512" width="19.42578125" customWidth="1"/>
    <col min="10514" max="10514" width="14.28515625" customWidth="1"/>
    <col min="10515" max="10515" width="19.42578125" customWidth="1"/>
    <col min="10516" max="10516" width="13.28515625" customWidth="1"/>
    <col min="10517" max="10517" width="19.28515625" customWidth="1"/>
    <col min="10743" max="10743" width="24.28515625" customWidth="1"/>
    <col min="10744" max="10745" width="24.7109375" customWidth="1"/>
    <col min="10746" max="10746" width="17.7109375" customWidth="1"/>
    <col min="10748" max="10748" width="12.42578125" customWidth="1"/>
    <col min="10749" max="10749" width="12" customWidth="1"/>
    <col min="10750" max="10750" width="20.85546875" customWidth="1"/>
    <col min="10751" max="10751" width="17.7109375" customWidth="1"/>
    <col min="10752" max="10752" width="20" customWidth="1"/>
    <col min="10753" max="10753" width="33.28515625" customWidth="1"/>
    <col min="10754" max="10754" width="12.42578125" customWidth="1"/>
    <col min="10755" max="10755" width="21.5703125" customWidth="1"/>
    <col min="10756" max="10757" width="19" customWidth="1"/>
    <col min="10758" max="10758" width="16.42578125" customWidth="1"/>
    <col min="10759" max="10759" width="25" customWidth="1"/>
    <col min="10761" max="10761" width="22.5703125" customWidth="1"/>
    <col min="10762" max="10762" width="20.42578125" customWidth="1"/>
    <col min="10763" max="10763" width="16.7109375" customWidth="1"/>
    <col min="10764" max="10764" width="19.5703125" customWidth="1"/>
    <col min="10765" max="10765" width="24.5703125" customWidth="1"/>
    <col min="10766" max="10766" width="14.140625" customWidth="1"/>
    <col min="10767" max="10767" width="24.5703125" customWidth="1"/>
    <col min="10768" max="10768" width="19.42578125" customWidth="1"/>
    <col min="10770" max="10770" width="14.28515625" customWidth="1"/>
    <col min="10771" max="10771" width="19.42578125" customWidth="1"/>
    <col min="10772" max="10772" width="13.28515625" customWidth="1"/>
    <col min="10773" max="10773" width="19.28515625" customWidth="1"/>
    <col min="10999" max="10999" width="24.28515625" customWidth="1"/>
    <col min="11000" max="11001" width="24.7109375" customWidth="1"/>
    <col min="11002" max="11002" width="17.7109375" customWidth="1"/>
    <col min="11004" max="11004" width="12.42578125" customWidth="1"/>
    <col min="11005" max="11005" width="12" customWidth="1"/>
    <col min="11006" max="11006" width="20.85546875" customWidth="1"/>
    <col min="11007" max="11007" width="17.7109375" customWidth="1"/>
    <col min="11008" max="11008" width="20" customWidth="1"/>
    <col min="11009" max="11009" width="33.28515625" customWidth="1"/>
    <col min="11010" max="11010" width="12.42578125" customWidth="1"/>
    <col min="11011" max="11011" width="21.5703125" customWidth="1"/>
    <col min="11012" max="11013" width="19" customWidth="1"/>
    <col min="11014" max="11014" width="16.42578125" customWidth="1"/>
    <col min="11015" max="11015" width="25" customWidth="1"/>
    <col min="11017" max="11017" width="22.5703125" customWidth="1"/>
    <col min="11018" max="11018" width="20.42578125" customWidth="1"/>
    <col min="11019" max="11019" width="16.7109375" customWidth="1"/>
    <col min="11020" max="11020" width="19.5703125" customWidth="1"/>
    <col min="11021" max="11021" width="24.5703125" customWidth="1"/>
    <col min="11022" max="11022" width="14.140625" customWidth="1"/>
    <col min="11023" max="11023" width="24.5703125" customWidth="1"/>
    <col min="11024" max="11024" width="19.42578125" customWidth="1"/>
    <col min="11026" max="11026" width="14.28515625" customWidth="1"/>
    <col min="11027" max="11027" width="19.42578125" customWidth="1"/>
    <col min="11028" max="11028" width="13.28515625" customWidth="1"/>
    <col min="11029" max="11029" width="19.28515625" customWidth="1"/>
    <col min="11255" max="11255" width="24.28515625" customWidth="1"/>
    <col min="11256" max="11257" width="24.7109375" customWidth="1"/>
    <col min="11258" max="11258" width="17.7109375" customWidth="1"/>
    <col min="11260" max="11260" width="12.42578125" customWidth="1"/>
    <col min="11261" max="11261" width="12" customWidth="1"/>
    <col min="11262" max="11262" width="20.85546875" customWidth="1"/>
    <col min="11263" max="11263" width="17.7109375" customWidth="1"/>
    <col min="11264" max="11264" width="20" customWidth="1"/>
    <col min="11265" max="11265" width="33.28515625" customWidth="1"/>
    <col min="11266" max="11266" width="12.42578125" customWidth="1"/>
    <col min="11267" max="11267" width="21.5703125" customWidth="1"/>
    <col min="11268" max="11269" width="19" customWidth="1"/>
    <col min="11270" max="11270" width="16.42578125" customWidth="1"/>
    <col min="11271" max="11271" width="25" customWidth="1"/>
    <col min="11273" max="11273" width="22.5703125" customWidth="1"/>
    <col min="11274" max="11274" width="20.42578125" customWidth="1"/>
    <col min="11275" max="11275" width="16.7109375" customWidth="1"/>
    <col min="11276" max="11276" width="19.5703125" customWidth="1"/>
    <col min="11277" max="11277" width="24.5703125" customWidth="1"/>
    <col min="11278" max="11278" width="14.140625" customWidth="1"/>
    <col min="11279" max="11279" width="24.5703125" customWidth="1"/>
    <col min="11280" max="11280" width="19.42578125" customWidth="1"/>
    <col min="11282" max="11282" width="14.28515625" customWidth="1"/>
    <col min="11283" max="11283" width="19.42578125" customWidth="1"/>
    <col min="11284" max="11284" width="13.28515625" customWidth="1"/>
    <col min="11285" max="11285" width="19.28515625" customWidth="1"/>
    <col min="11511" max="11511" width="24.28515625" customWidth="1"/>
    <col min="11512" max="11513" width="24.7109375" customWidth="1"/>
    <col min="11514" max="11514" width="17.7109375" customWidth="1"/>
    <col min="11516" max="11516" width="12.42578125" customWidth="1"/>
    <col min="11517" max="11517" width="12" customWidth="1"/>
    <col min="11518" max="11518" width="20.85546875" customWidth="1"/>
    <col min="11519" max="11519" width="17.7109375" customWidth="1"/>
    <col min="11520" max="11520" width="20" customWidth="1"/>
    <col min="11521" max="11521" width="33.28515625" customWidth="1"/>
    <col min="11522" max="11522" width="12.42578125" customWidth="1"/>
    <col min="11523" max="11523" width="21.5703125" customWidth="1"/>
    <col min="11524" max="11525" width="19" customWidth="1"/>
    <col min="11526" max="11526" width="16.42578125" customWidth="1"/>
    <col min="11527" max="11527" width="25" customWidth="1"/>
    <col min="11529" max="11529" width="22.5703125" customWidth="1"/>
    <col min="11530" max="11530" width="20.42578125" customWidth="1"/>
    <col min="11531" max="11531" width="16.7109375" customWidth="1"/>
    <col min="11532" max="11532" width="19.5703125" customWidth="1"/>
    <col min="11533" max="11533" width="24.5703125" customWidth="1"/>
    <col min="11534" max="11534" width="14.140625" customWidth="1"/>
    <col min="11535" max="11535" width="24.5703125" customWidth="1"/>
    <col min="11536" max="11536" width="19.42578125" customWidth="1"/>
    <col min="11538" max="11538" width="14.28515625" customWidth="1"/>
    <col min="11539" max="11539" width="19.42578125" customWidth="1"/>
    <col min="11540" max="11540" width="13.28515625" customWidth="1"/>
    <col min="11541" max="11541" width="19.28515625" customWidth="1"/>
    <col min="11767" max="11767" width="24.28515625" customWidth="1"/>
    <col min="11768" max="11769" width="24.7109375" customWidth="1"/>
    <col min="11770" max="11770" width="17.7109375" customWidth="1"/>
    <col min="11772" max="11772" width="12.42578125" customWidth="1"/>
    <col min="11773" max="11773" width="12" customWidth="1"/>
    <col min="11774" max="11774" width="20.85546875" customWidth="1"/>
    <col min="11775" max="11775" width="17.7109375" customWidth="1"/>
    <col min="11776" max="11776" width="20" customWidth="1"/>
    <col min="11777" max="11777" width="33.28515625" customWidth="1"/>
    <col min="11778" max="11778" width="12.42578125" customWidth="1"/>
    <col min="11779" max="11779" width="21.5703125" customWidth="1"/>
    <col min="11780" max="11781" width="19" customWidth="1"/>
    <col min="11782" max="11782" width="16.42578125" customWidth="1"/>
    <col min="11783" max="11783" width="25" customWidth="1"/>
    <col min="11785" max="11785" width="22.5703125" customWidth="1"/>
    <col min="11786" max="11786" width="20.42578125" customWidth="1"/>
    <col min="11787" max="11787" width="16.7109375" customWidth="1"/>
    <col min="11788" max="11788" width="19.5703125" customWidth="1"/>
    <col min="11789" max="11789" width="24.5703125" customWidth="1"/>
    <col min="11790" max="11790" width="14.140625" customWidth="1"/>
    <col min="11791" max="11791" width="24.5703125" customWidth="1"/>
    <col min="11792" max="11792" width="19.42578125" customWidth="1"/>
    <col min="11794" max="11794" width="14.28515625" customWidth="1"/>
    <col min="11795" max="11795" width="19.42578125" customWidth="1"/>
    <col min="11796" max="11796" width="13.28515625" customWidth="1"/>
    <col min="11797" max="11797" width="19.28515625" customWidth="1"/>
    <col min="12023" max="12023" width="24.28515625" customWidth="1"/>
    <col min="12024" max="12025" width="24.7109375" customWidth="1"/>
    <col min="12026" max="12026" width="17.7109375" customWidth="1"/>
    <col min="12028" max="12028" width="12.42578125" customWidth="1"/>
    <col min="12029" max="12029" width="12" customWidth="1"/>
    <col min="12030" max="12030" width="20.85546875" customWidth="1"/>
    <col min="12031" max="12031" width="17.7109375" customWidth="1"/>
    <col min="12032" max="12032" width="20" customWidth="1"/>
    <col min="12033" max="12033" width="33.28515625" customWidth="1"/>
    <col min="12034" max="12034" width="12.42578125" customWidth="1"/>
    <col min="12035" max="12035" width="21.5703125" customWidth="1"/>
    <col min="12036" max="12037" width="19" customWidth="1"/>
    <col min="12038" max="12038" width="16.42578125" customWidth="1"/>
    <col min="12039" max="12039" width="25" customWidth="1"/>
    <col min="12041" max="12041" width="22.5703125" customWidth="1"/>
    <col min="12042" max="12042" width="20.42578125" customWidth="1"/>
    <col min="12043" max="12043" width="16.7109375" customWidth="1"/>
    <col min="12044" max="12044" width="19.5703125" customWidth="1"/>
    <col min="12045" max="12045" width="24.5703125" customWidth="1"/>
    <col min="12046" max="12046" width="14.140625" customWidth="1"/>
    <col min="12047" max="12047" width="24.5703125" customWidth="1"/>
    <col min="12048" max="12048" width="19.42578125" customWidth="1"/>
    <col min="12050" max="12050" width="14.28515625" customWidth="1"/>
    <col min="12051" max="12051" width="19.42578125" customWidth="1"/>
    <col min="12052" max="12052" width="13.28515625" customWidth="1"/>
    <col min="12053" max="12053" width="19.28515625" customWidth="1"/>
    <col min="12279" max="12279" width="24.28515625" customWidth="1"/>
    <col min="12280" max="12281" width="24.7109375" customWidth="1"/>
    <col min="12282" max="12282" width="17.7109375" customWidth="1"/>
    <col min="12284" max="12284" width="12.42578125" customWidth="1"/>
    <col min="12285" max="12285" width="12" customWidth="1"/>
    <col min="12286" max="12286" width="20.85546875" customWidth="1"/>
    <col min="12287" max="12287" width="17.7109375" customWidth="1"/>
    <col min="12288" max="12288" width="20" customWidth="1"/>
    <col min="12289" max="12289" width="33.28515625" customWidth="1"/>
    <col min="12290" max="12290" width="12.42578125" customWidth="1"/>
    <col min="12291" max="12291" width="21.5703125" customWidth="1"/>
    <col min="12292" max="12293" width="19" customWidth="1"/>
    <col min="12294" max="12294" width="16.42578125" customWidth="1"/>
    <col min="12295" max="12295" width="25" customWidth="1"/>
    <col min="12297" max="12297" width="22.5703125" customWidth="1"/>
    <col min="12298" max="12298" width="20.42578125" customWidth="1"/>
    <col min="12299" max="12299" width="16.7109375" customWidth="1"/>
    <col min="12300" max="12300" width="19.5703125" customWidth="1"/>
    <col min="12301" max="12301" width="24.5703125" customWidth="1"/>
    <col min="12302" max="12302" width="14.140625" customWidth="1"/>
    <col min="12303" max="12303" width="24.5703125" customWidth="1"/>
    <col min="12304" max="12304" width="19.42578125" customWidth="1"/>
    <col min="12306" max="12306" width="14.28515625" customWidth="1"/>
    <col min="12307" max="12307" width="19.42578125" customWidth="1"/>
    <col min="12308" max="12308" width="13.28515625" customWidth="1"/>
    <col min="12309" max="12309" width="19.28515625" customWidth="1"/>
    <col min="12535" max="12535" width="24.28515625" customWidth="1"/>
    <col min="12536" max="12537" width="24.7109375" customWidth="1"/>
    <col min="12538" max="12538" width="17.7109375" customWidth="1"/>
    <col min="12540" max="12540" width="12.42578125" customWidth="1"/>
    <col min="12541" max="12541" width="12" customWidth="1"/>
    <col min="12542" max="12542" width="20.85546875" customWidth="1"/>
    <col min="12543" max="12543" width="17.7109375" customWidth="1"/>
    <col min="12544" max="12544" width="20" customWidth="1"/>
    <col min="12545" max="12545" width="33.28515625" customWidth="1"/>
    <col min="12546" max="12546" width="12.42578125" customWidth="1"/>
    <col min="12547" max="12547" width="21.5703125" customWidth="1"/>
    <col min="12548" max="12549" width="19" customWidth="1"/>
    <col min="12550" max="12550" width="16.42578125" customWidth="1"/>
    <col min="12551" max="12551" width="25" customWidth="1"/>
    <col min="12553" max="12553" width="22.5703125" customWidth="1"/>
    <col min="12554" max="12554" width="20.42578125" customWidth="1"/>
    <col min="12555" max="12555" width="16.7109375" customWidth="1"/>
    <col min="12556" max="12556" width="19.5703125" customWidth="1"/>
    <col min="12557" max="12557" width="24.5703125" customWidth="1"/>
    <col min="12558" max="12558" width="14.140625" customWidth="1"/>
    <col min="12559" max="12559" width="24.5703125" customWidth="1"/>
    <col min="12560" max="12560" width="19.42578125" customWidth="1"/>
    <col min="12562" max="12562" width="14.28515625" customWidth="1"/>
    <col min="12563" max="12563" width="19.42578125" customWidth="1"/>
    <col min="12564" max="12564" width="13.28515625" customWidth="1"/>
    <col min="12565" max="12565" width="19.28515625" customWidth="1"/>
    <col min="12791" max="12791" width="24.28515625" customWidth="1"/>
    <col min="12792" max="12793" width="24.7109375" customWidth="1"/>
    <col min="12794" max="12794" width="17.7109375" customWidth="1"/>
    <col min="12796" max="12796" width="12.42578125" customWidth="1"/>
    <col min="12797" max="12797" width="12" customWidth="1"/>
    <col min="12798" max="12798" width="20.85546875" customWidth="1"/>
    <col min="12799" max="12799" width="17.7109375" customWidth="1"/>
    <col min="12800" max="12800" width="20" customWidth="1"/>
    <col min="12801" max="12801" width="33.28515625" customWidth="1"/>
    <col min="12802" max="12802" width="12.42578125" customWidth="1"/>
    <col min="12803" max="12803" width="21.5703125" customWidth="1"/>
    <col min="12804" max="12805" width="19" customWidth="1"/>
    <col min="12806" max="12806" width="16.42578125" customWidth="1"/>
    <col min="12807" max="12807" width="25" customWidth="1"/>
    <col min="12809" max="12809" width="22.5703125" customWidth="1"/>
    <col min="12810" max="12810" width="20.42578125" customWidth="1"/>
    <col min="12811" max="12811" width="16.7109375" customWidth="1"/>
    <col min="12812" max="12812" width="19.5703125" customWidth="1"/>
    <col min="12813" max="12813" width="24.5703125" customWidth="1"/>
    <col min="12814" max="12814" width="14.140625" customWidth="1"/>
    <col min="12815" max="12815" width="24.5703125" customWidth="1"/>
    <col min="12816" max="12816" width="19.42578125" customWidth="1"/>
    <col min="12818" max="12818" width="14.28515625" customWidth="1"/>
    <col min="12819" max="12819" width="19.42578125" customWidth="1"/>
    <col min="12820" max="12820" width="13.28515625" customWidth="1"/>
    <col min="12821" max="12821" width="19.28515625" customWidth="1"/>
    <col min="13047" max="13047" width="24.28515625" customWidth="1"/>
    <col min="13048" max="13049" width="24.7109375" customWidth="1"/>
    <col min="13050" max="13050" width="17.7109375" customWidth="1"/>
    <col min="13052" max="13052" width="12.42578125" customWidth="1"/>
    <col min="13053" max="13053" width="12" customWidth="1"/>
    <col min="13054" max="13054" width="20.85546875" customWidth="1"/>
    <col min="13055" max="13055" width="17.7109375" customWidth="1"/>
    <col min="13056" max="13056" width="20" customWidth="1"/>
    <col min="13057" max="13057" width="33.28515625" customWidth="1"/>
    <col min="13058" max="13058" width="12.42578125" customWidth="1"/>
    <col min="13059" max="13059" width="21.5703125" customWidth="1"/>
    <col min="13060" max="13061" width="19" customWidth="1"/>
    <col min="13062" max="13062" width="16.42578125" customWidth="1"/>
    <col min="13063" max="13063" width="25" customWidth="1"/>
    <col min="13065" max="13065" width="22.5703125" customWidth="1"/>
    <col min="13066" max="13066" width="20.42578125" customWidth="1"/>
    <col min="13067" max="13067" width="16.7109375" customWidth="1"/>
    <col min="13068" max="13068" width="19.5703125" customWidth="1"/>
    <col min="13069" max="13069" width="24.5703125" customWidth="1"/>
    <col min="13070" max="13070" width="14.140625" customWidth="1"/>
    <col min="13071" max="13071" width="24.5703125" customWidth="1"/>
    <col min="13072" max="13072" width="19.42578125" customWidth="1"/>
    <col min="13074" max="13074" width="14.28515625" customWidth="1"/>
    <col min="13075" max="13075" width="19.42578125" customWidth="1"/>
    <col min="13076" max="13076" width="13.28515625" customWidth="1"/>
    <col min="13077" max="13077" width="19.28515625" customWidth="1"/>
    <col min="13303" max="13303" width="24.28515625" customWidth="1"/>
    <col min="13304" max="13305" width="24.7109375" customWidth="1"/>
    <col min="13306" max="13306" width="17.7109375" customWidth="1"/>
    <col min="13308" max="13308" width="12.42578125" customWidth="1"/>
    <col min="13309" max="13309" width="12" customWidth="1"/>
    <col min="13310" max="13310" width="20.85546875" customWidth="1"/>
    <col min="13311" max="13311" width="17.7109375" customWidth="1"/>
    <col min="13312" max="13312" width="20" customWidth="1"/>
    <col min="13313" max="13313" width="33.28515625" customWidth="1"/>
    <col min="13314" max="13314" width="12.42578125" customWidth="1"/>
    <col min="13315" max="13315" width="21.5703125" customWidth="1"/>
    <col min="13316" max="13317" width="19" customWidth="1"/>
    <col min="13318" max="13318" width="16.42578125" customWidth="1"/>
    <col min="13319" max="13319" width="25" customWidth="1"/>
    <col min="13321" max="13321" width="22.5703125" customWidth="1"/>
    <col min="13322" max="13322" width="20.42578125" customWidth="1"/>
    <col min="13323" max="13323" width="16.7109375" customWidth="1"/>
    <col min="13324" max="13324" width="19.5703125" customWidth="1"/>
    <col min="13325" max="13325" width="24.5703125" customWidth="1"/>
    <col min="13326" max="13326" width="14.140625" customWidth="1"/>
    <col min="13327" max="13327" width="24.5703125" customWidth="1"/>
    <col min="13328" max="13328" width="19.42578125" customWidth="1"/>
    <col min="13330" max="13330" width="14.28515625" customWidth="1"/>
    <col min="13331" max="13331" width="19.42578125" customWidth="1"/>
    <col min="13332" max="13332" width="13.28515625" customWidth="1"/>
    <col min="13333" max="13333" width="19.28515625" customWidth="1"/>
    <col min="13559" max="13559" width="24.28515625" customWidth="1"/>
    <col min="13560" max="13561" width="24.7109375" customWidth="1"/>
    <col min="13562" max="13562" width="17.7109375" customWidth="1"/>
    <col min="13564" max="13564" width="12.42578125" customWidth="1"/>
    <col min="13565" max="13565" width="12" customWidth="1"/>
    <col min="13566" max="13566" width="20.85546875" customWidth="1"/>
    <col min="13567" max="13567" width="17.7109375" customWidth="1"/>
    <col min="13568" max="13568" width="20" customWidth="1"/>
    <col min="13569" max="13569" width="33.28515625" customWidth="1"/>
    <col min="13570" max="13570" width="12.42578125" customWidth="1"/>
    <col min="13571" max="13571" width="21.5703125" customWidth="1"/>
    <col min="13572" max="13573" width="19" customWidth="1"/>
    <col min="13574" max="13574" width="16.42578125" customWidth="1"/>
    <col min="13575" max="13575" width="25" customWidth="1"/>
    <col min="13577" max="13577" width="22.5703125" customWidth="1"/>
    <col min="13578" max="13578" width="20.42578125" customWidth="1"/>
    <col min="13579" max="13579" width="16.7109375" customWidth="1"/>
    <col min="13580" max="13580" width="19.5703125" customWidth="1"/>
    <col min="13581" max="13581" width="24.5703125" customWidth="1"/>
    <col min="13582" max="13582" width="14.140625" customWidth="1"/>
    <col min="13583" max="13583" width="24.5703125" customWidth="1"/>
    <col min="13584" max="13584" width="19.42578125" customWidth="1"/>
    <col min="13586" max="13586" width="14.28515625" customWidth="1"/>
    <col min="13587" max="13587" width="19.42578125" customWidth="1"/>
    <col min="13588" max="13588" width="13.28515625" customWidth="1"/>
    <col min="13589" max="13589" width="19.28515625" customWidth="1"/>
    <col min="13815" max="13815" width="24.28515625" customWidth="1"/>
    <col min="13816" max="13817" width="24.7109375" customWidth="1"/>
    <col min="13818" max="13818" width="17.7109375" customWidth="1"/>
    <col min="13820" max="13820" width="12.42578125" customWidth="1"/>
    <col min="13821" max="13821" width="12" customWidth="1"/>
    <col min="13822" max="13822" width="20.85546875" customWidth="1"/>
    <col min="13823" max="13823" width="17.7109375" customWidth="1"/>
    <col min="13824" max="13824" width="20" customWidth="1"/>
    <col min="13825" max="13825" width="33.28515625" customWidth="1"/>
    <col min="13826" max="13826" width="12.42578125" customWidth="1"/>
    <col min="13827" max="13827" width="21.5703125" customWidth="1"/>
    <col min="13828" max="13829" width="19" customWidth="1"/>
    <col min="13830" max="13830" width="16.42578125" customWidth="1"/>
    <col min="13831" max="13831" width="25" customWidth="1"/>
    <col min="13833" max="13833" width="22.5703125" customWidth="1"/>
    <col min="13834" max="13834" width="20.42578125" customWidth="1"/>
    <col min="13835" max="13835" width="16.7109375" customWidth="1"/>
    <col min="13836" max="13836" width="19.5703125" customWidth="1"/>
    <col min="13837" max="13837" width="24.5703125" customWidth="1"/>
    <col min="13838" max="13838" width="14.140625" customWidth="1"/>
    <col min="13839" max="13839" width="24.5703125" customWidth="1"/>
    <col min="13840" max="13840" width="19.42578125" customWidth="1"/>
    <col min="13842" max="13842" width="14.28515625" customWidth="1"/>
    <col min="13843" max="13843" width="19.42578125" customWidth="1"/>
    <col min="13844" max="13844" width="13.28515625" customWidth="1"/>
    <col min="13845" max="13845" width="19.28515625" customWidth="1"/>
    <col min="14071" max="14071" width="24.28515625" customWidth="1"/>
    <col min="14072" max="14073" width="24.7109375" customWidth="1"/>
    <col min="14074" max="14074" width="17.7109375" customWidth="1"/>
    <col min="14076" max="14076" width="12.42578125" customWidth="1"/>
    <col min="14077" max="14077" width="12" customWidth="1"/>
    <col min="14078" max="14078" width="20.85546875" customWidth="1"/>
    <col min="14079" max="14079" width="17.7109375" customWidth="1"/>
    <col min="14080" max="14080" width="20" customWidth="1"/>
    <col min="14081" max="14081" width="33.28515625" customWidth="1"/>
    <col min="14082" max="14082" width="12.42578125" customWidth="1"/>
    <col min="14083" max="14083" width="21.5703125" customWidth="1"/>
    <col min="14084" max="14085" width="19" customWidth="1"/>
    <col min="14086" max="14086" width="16.42578125" customWidth="1"/>
    <col min="14087" max="14087" width="25" customWidth="1"/>
    <col min="14089" max="14089" width="22.5703125" customWidth="1"/>
    <col min="14090" max="14090" width="20.42578125" customWidth="1"/>
    <col min="14091" max="14091" width="16.7109375" customWidth="1"/>
    <col min="14092" max="14092" width="19.5703125" customWidth="1"/>
    <col min="14093" max="14093" width="24.5703125" customWidth="1"/>
    <col min="14094" max="14094" width="14.140625" customWidth="1"/>
    <col min="14095" max="14095" width="24.5703125" customWidth="1"/>
    <col min="14096" max="14096" width="19.42578125" customWidth="1"/>
    <col min="14098" max="14098" width="14.28515625" customWidth="1"/>
    <col min="14099" max="14099" width="19.42578125" customWidth="1"/>
    <col min="14100" max="14100" width="13.28515625" customWidth="1"/>
    <col min="14101" max="14101" width="19.28515625" customWidth="1"/>
    <col min="14327" max="14327" width="24.28515625" customWidth="1"/>
    <col min="14328" max="14329" width="24.7109375" customWidth="1"/>
    <col min="14330" max="14330" width="17.7109375" customWidth="1"/>
    <col min="14332" max="14332" width="12.42578125" customWidth="1"/>
    <col min="14333" max="14333" width="12" customWidth="1"/>
    <col min="14334" max="14334" width="20.85546875" customWidth="1"/>
    <col min="14335" max="14335" width="17.7109375" customWidth="1"/>
    <col min="14336" max="14336" width="20" customWidth="1"/>
    <col min="14337" max="14337" width="33.28515625" customWidth="1"/>
    <col min="14338" max="14338" width="12.42578125" customWidth="1"/>
    <col min="14339" max="14339" width="21.5703125" customWidth="1"/>
    <col min="14340" max="14341" width="19" customWidth="1"/>
    <col min="14342" max="14342" width="16.42578125" customWidth="1"/>
    <col min="14343" max="14343" width="25" customWidth="1"/>
    <col min="14345" max="14345" width="22.5703125" customWidth="1"/>
    <col min="14346" max="14346" width="20.42578125" customWidth="1"/>
    <col min="14347" max="14347" width="16.7109375" customWidth="1"/>
    <col min="14348" max="14348" width="19.5703125" customWidth="1"/>
    <col min="14349" max="14349" width="24.5703125" customWidth="1"/>
    <col min="14350" max="14350" width="14.140625" customWidth="1"/>
    <col min="14351" max="14351" width="24.5703125" customWidth="1"/>
    <col min="14352" max="14352" width="19.42578125" customWidth="1"/>
    <col min="14354" max="14354" width="14.28515625" customWidth="1"/>
    <col min="14355" max="14355" width="19.42578125" customWidth="1"/>
    <col min="14356" max="14356" width="13.28515625" customWidth="1"/>
    <col min="14357" max="14357" width="19.28515625" customWidth="1"/>
    <col min="14583" max="14583" width="24.28515625" customWidth="1"/>
    <col min="14584" max="14585" width="24.7109375" customWidth="1"/>
    <col min="14586" max="14586" width="17.7109375" customWidth="1"/>
    <col min="14588" max="14588" width="12.42578125" customWidth="1"/>
    <col min="14589" max="14589" width="12" customWidth="1"/>
    <col min="14590" max="14590" width="20.85546875" customWidth="1"/>
    <col min="14591" max="14591" width="17.7109375" customWidth="1"/>
    <col min="14592" max="14592" width="20" customWidth="1"/>
    <col min="14593" max="14593" width="33.28515625" customWidth="1"/>
    <col min="14594" max="14594" width="12.42578125" customWidth="1"/>
    <col min="14595" max="14595" width="21.5703125" customWidth="1"/>
    <col min="14596" max="14597" width="19" customWidth="1"/>
    <col min="14598" max="14598" width="16.42578125" customWidth="1"/>
    <col min="14599" max="14599" width="25" customWidth="1"/>
    <col min="14601" max="14601" width="22.5703125" customWidth="1"/>
    <col min="14602" max="14602" width="20.42578125" customWidth="1"/>
    <col min="14603" max="14603" width="16.7109375" customWidth="1"/>
    <col min="14604" max="14604" width="19.5703125" customWidth="1"/>
    <col min="14605" max="14605" width="24.5703125" customWidth="1"/>
    <col min="14606" max="14606" width="14.140625" customWidth="1"/>
    <col min="14607" max="14607" width="24.5703125" customWidth="1"/>
    <col min="14608" max="14608" width="19.42578125" customWidth="1"/>
    <col min="14610" max="14610" width="14.28515625" customWidth="1"/>
    <col min="14611" max="14611" width="19.42578125" customWidth="1"/>
    <col min="14612" max="14612" width="13.28515625" customWidth="1"/>
    <col min="14613" max="14613" width="19.28515625" customWidth="1"/>
    <col min="14839" max="14839" width="24.28515625" customWidth="1"/>
    <col min="14840" max="14841" width="24.7109375" customWidth="1"/>
    <col min="14842" max="14842" width="17.7109375" customWidth="1"/>
    <col min="14844" max="14844" width="12.42578125" customWidth="1"/>
    <col min="14845" max="14845" width="12" customWidth="1"/>
    <col min="14846" max="14846" width="20.85546875" customWidth="1"/>
    <col min="14847" max="14847" width="17.7109375" customWidth="1"/>
    <col min="14848" max="14848" width="20" customWidth="1"/>
    <col min="14849" max="14849" width="33.28515625" customWidth="1"/>
    <col min="14850" max="14850" width="12.42578125" customWidth="1"/>
    <col min="14851" max="14851" width="21.5703125" customWidth="1"/>
    <col min="14852" max="14853" width="19" customWidth="1"/>
    <col min="14854" max="14854" width="16.42578125" customWidth="1"/>
    <col min="14855" max="14855" width="25" customWidth="1"/>
    <col min="14857" max="14857" width="22.5703125" customWidth="1"/>
    <col min="14858" max="14858" width="20.42578125" customWidth="1"/>
    <col min="14859" max="14859" width="16.7109375" customWidth="1"/>
    <col min="14860" max="14860" width="19.5703125" customWidth="1"/>
    <col min="14861" max="14861" width="24.5703125" customWidth="1"/>
    <col min="14862" max="14862" width="14.140625" customWidth="1"/>
    <col min="14863" max="14863" width="24.5703125" customWidth="1"/>
    <col min="14864" max="14864" width="19.42578125" customWidth="1"/>
    <col min="14866" max="14866" width="14.28515625" customWidth="1"/>
    <col min="14867" max="14867" width="19.42578125" customWidth="1"/>
    <col min="14868" max="14868" width="13.28515625" customWidth="1"/>
    <col min="14869" max="14869" width="19.28515625" customWidth="1"/>
    <col min="15095" max="15095" width="24.28515625" customWidth="1"/>
    <col min="15096" max="15097" width="24.7109375" customWidth="1"/>
    <col min="15098" max="15098" width="17.7109375" customWidth="1"/>
    <col min="15100" max="15100" width="12.42578125" customWidth="1"/>
    <col min="15101" max="15101" width="12" customWidth="1"/>
    <col min="15102" max="15102" width="20.85546875" customWidth="1"/>
    <col min="15103" max="15103" width="17.7109375" customWidth="1"/>
    <col min="15104" max="15104" width="20" customWidth="1"/>
    <col min="15105" max="15105" width="33.28515625" customWidth="1"/>
    <col min="15106" max="15106" width="12.42578125" customWidth="1"/>
    <col min="15107" max="15107" width="21.5703125" customWidth="1"/>
    <col min="15108" max="15109" width="19" customWidth="1"/>
    <col min="15110" max="15110" width="16.42578125" customWidth="1"/>
    <col min="15111" max="15111" width="25" customWidth="1"/>
    <col min="15113" max="15113" width="22.5703125" customWidth="1"/>
    <col min="15114" max="15114" width="20.42578125" customWidth="1"/>
    <col min="15115" max="15115" width="16.7109375" customWidth="1"/>
    <col min="15116" max="15116" width="19.5703125" customWidth="1"/>
    <col min="15117" max="15117" width="24.5703125" customWidth="1"/>
    <col min="15118" max="15118" width="14.140625" customWidth="1"/>
    <col min="15119" max="15119" width="24.5703125" customWidth="1"/>
    <col min="15120" max="15120" width="19.42578125" customWidth="1"/>
    <col min="15122" max="15122" width="14.28515625" customWidth="1"/>
    <col min="15123" max="15123" width="19.42578125" customWidth="1"/>
    <col min="15124" max="15124" width="13.28515625" customWidth="1"/>
    <col min="15125" max="15125" width="19.28515625" customWidth="1"/>
    <col min="15351" max="15351" width="24.28515625" customWidth="1"/>
    <col min="15352" max="15353" width="24.7109375" customWidth="1"/>
    <col min="15354" max="15354" width="17.7109375" customWidth="1"/>
    <col min="15356" max="15356" width="12.42578125" customWidth="1"/>
    <col min="15357" max="15357" width="12" customWidth="1"/>
    <col min="15358" max="15358" width="20.85546875" customWidth="1"/>
    <col min="15359" max="15359" width="17.7109375" customWidth="1"/>
    <col min="15360" max="15360" width="20" customWidth="1"/>
    <col min="15361" max="15361" width="33.28515625" customWidth="1"/>
    <col min="15362" max="15362" width="12.42578125" customWidth="1"/>
    <col min="15363" max="15363" width="21.5703125" customWidth="1"/>
    <col min="15364" max="15365" width="19" customWidth="1"/>
    <col min="15366" max="15366" width="16.42578125" customWidth="1"/>
    <col min="15367" max="15367" width="25" customWidth="1"/>
    <col min="15369" max="15369" width="22.5703125" customWidth="1"/>
    <col min="15370" max="15370" width="20.42578125" customWidth="1"/>
    <col min="15371" max="15371" width="16.7109375" customWidth="1"/>
    <col min="15372" max="15372" width="19.5703125" customWidth="1"/>
    <col min="15373" max="15373" width="24.5703125" customWidth="1"/>
    <col min="15374" max="15374" width="14.140625" customWidth="1"/>
    <col min="15375" max="15375" width="24.5703125" customWidth="1"/>
    <col min="15376" max="15376" width="19.42578125" customWidth="1"/>
    <col min="15378" max="15378" width="14.28515625" customWidth="1"/>
    <col min="15379" max="15379" width="19.42578125" customWidth="1"/>
    <col min="15380" max="15380" width="13.28515625" customWidth="1"/>
    <col min="15381" max="15381" width="19.28515625" customWidth="1"/>
    <col min="15607" max="15607" width="24.28515625" customWidth="1"/>
    <col min="15608" max="15609" width="24.7109375" customWidth="1"/>
    <col min="15610" max="15610" width="17.7109375" customWidth="1"/>
    <col min="15612" max="15612" width="12.42578125" customWidth="1"/>
    <col min="15613" max="15613" width="12" customWidth="1"/>
    <col min="15614" max="15614" width="20.85546875" customWidth="1"/>
    <col min="15615" max="15615" width="17.7109375" customWidth="1"/>
    <col min="15616" max="15616" width="20" customWidth="1"/>
    <col min="15617" max="15617" width="33.28515625" customWidth="1"/>
    <col min="15618" max="15618" width="12.42578125" customWidth="1"/>
    <col min="15619" max="15619" width="21.5703125" customWidth="1"/>
    <col min="15620" max="15621" width="19" customWidth="1"/>
    <col min="15622" max="15622" width="16.42578125" customWidth="1"/>
    <col min="15623" max="15623" width="25" customWidth="1"/>
    <col min="15625" max="15625" width="22.5703125" customWidth="1"/>
    <col min="15626" max="15626" width="20.42578125" customWidth="1"/>
    <col min="15627" max="15627" width="16.7109375" customWidth="1"/>
    <col min="15628" max="15628" width="19.5703125" customWidth="1"/>
    <col min="15629" max="15629" width="24.5703125" customWidth="1"/>
    <col min="15630" max="15630" width="14.140625" customWidth="1"/>
    <col min="15631" max="15631" width="24.5703125" customWidth="1"/>
    <col min="15632" max="15632" width="19.42578125" customWidth="1"/>
    <col min="15634" max="15634" width="14.28515625" customWidth="1"/>
    <col min="15635" max="15635" width="19.42578125" customWidth="1"/>
    <col min="15636" max="15636" width="13.28515625" customWidth="1"/>
    <col min="15637" max="15637" width="19.28515625" customWidth="1"/>
    <col min="15863" max="15863" width="24.28515625" customWidth="1"/>
    <col min="15864" max="15865" width="24.7109375" customWidth="1"/>
    <col min="15866" max="15866" width="17.7109375" customWidth="1"/>
    <col min="15868" max="15868" width="12.42578125" customWidth="1"/>
    <col min="15869" max="15869" width="12" customWidth="1"/>
    <col min="15870" max="15870" width="20.85546875" customWidth="1"/>
    <col min="15871" max="15871" width="17.7109375" customWidth="1"/>
    <col min="15872" max="15872" width="20" customWidth="1"/>
    <col min="15873" max="15873" width="33.28515625" customWidth="1"/>
    <col min="15874" max="15874" width="12.42578125" customWidth="1"/>
    <col min="15875" max="15875" width="21.5703125" customWidth="1"/>
    <col min="15876" max="15877" width="19" customWidth="1"/>
    <col min="15878" max="15878" width="16.42578125" customWidth="1"/>
    <col min="15879" max="15879" width="25" customWidth="1"/>
    <col min="15881" max="15881" width="22.5703125" customWidth="1"/>
    <col min="15882" max="15882" width="20.42578125" customWidth="1"/>
    <col min="15883" max="15883" width="16.7109375" customWidth="1"/>
    <col min="15884" max="15884" width="19.5703125" customWidth="1"/>
    <col min="15885" max="15885" width="24.5703125" customWidth="1"/>
    <col min="15886" max="15886" width="14.140625" customWidth="1"/>
    <col min="15887" max="15887" width="24.5703125" customWidth="1"/>
    <col min="15888" max="15888" width="19.42578125" customWidth="1"/>
    <col min="15890" max="15890" width="14.28515625" customWidth="1"/>
    <col min="15891" max="15891" width="19.42578125" customWidth="1"/>
    <col min="15892" max="15892" width="13.28515625" customWidth="1"/>
    <col min="15893" max="15893" width="19.28515625" customWidth="1"/>
    <col min="16119" max="16119" width="24.28515625" customWidth="1"/>
    <col min="16120" max="16121" width="24.7109375" customWidth="1"/>
    <col min="16122" max="16122" width="17.7109375" customWidth="1"/>
    <col min="16124" max="16124" width="12.42578125" customWidth="1"/>
    <col min="16125" max="16125" width="12" customWidth="1"/>
    <col min="16126" max="16126" width="20.85546875" customWidth="1"/>
    <col min="16127" max="16127" width="17.7109375" customWidth="1"/>
    <col min="16128" max="16128" width="20" customWidth="1"/>
    <col min="16129" max="16129" width="33.28515625" customWidth="1"/>
    <col min="16130" max="16130" width="12.42578125" customWidth="1"/>
    <col min="16131" max="16131" width="21.5703125" customWidth="1"/>
    <col min="16132" max="16133" width="19" customWidth="1"/>
    <col min="16134" max="16134" width="16.42578125" customWidth="1"/>
    <col min="16135" max="16135" width="25" customWidth="1"/>
    <col min="16137" max="16137" width="22.5703125" customWidth="1"/>
    <col min="16138" max="16138" width="20.42578125" customWidth="1"/>
    <col min="16139" max="16139" width="16.7109375" customWidth="1"/>
    <col min="16140" max="16140" width="19.5703125" customWidth="1"/>
    <col min="16141" max="16141" width="24.5703125" customWidth="1"/>
    <col min="16142" max="16142" width="14.140625" customWidth="1"/>
    <col min="16143" max="16143" width="24.5703125" customWidth="1"/>
    <col min="16144" max="16144" width="19.42578125" customWidth="1"/>
    <col min="16146" max="16146" width="14.28515625" customWidth="1"/>
    <col min="16147" max="16147" width="19.42578125" customWidth="1"/>
    <col min="16148" max="16148" width="13.28515625" customWidth="1"/>
    <col min="16149" max="16149" width="19.28515625" customWidth="1"/>
  </cols>
  <sheetData>
    <row r="1" spans="1:36" ht="19.5" customHeight="1">
      <c r="A1" s="200"/>
      <c r="B1" s="200"/>
      <c r="C1" s="201" t="s">
        <v>242</v>
      </c>
      <c r="D1" s="201"/>
      <c r="E1" s="201"/>
      <c r="F1" s="201"/>
      <c r="G1" s="201"/>
      <c r="H1" s="201"/>
      <c r="I1" s="201"/>
      <c r="J1" s="201"/>
      <c r="K1" s="201"/>
      <c r="L1" s="201"/>
      <c r="M1" s="201"/>
      <c r="N1" s="201"/>
      <c r="O1" s="201"/>
      <c r="P1" s="201"/>
      <c r="Q1" s="201"/>
      <c r="R1" s="201"/>
      <c r="S1" s="201"/>
      <c r="T1" s="201"/>
      <c r="U1" s="201"/>
      <c r="V1" s="201"/>
      <c r="W1" s="201"/>
      <c r="X1" s="65"/>
      <c r="Y1" s="65"/>
      <c r="Z1" s="65"/>
      <c r="AA1" s="65"/>
      <c r="AB1" s="65"/>
      <c r="AC1" s="85"/>
      <c r="AD1" s="85"/>
      <c r="AE1" s="85"/>
      <c r="AF1" s="85"/>
      <c r="AG1" s="85"/>
    </row>
    <row r="2" spans="1:36" ht="15" customHeight="1">
      <c r="A2" s="200"/>
      <c r="B2" s="200"/>
      <c r="C2" s="201"/>
      <c r="D2" s="201"/>
      <c r="E2" s="201"/>
      <c r="F2" s="201"/>
      <c r="G2" s="201"/>
      <c r="H2" s="201"/>
      <c r="I2" s="201"/>
      <c r="J2" s="201"/>
      <c r="K2" s="201"/>
      <c r="L2" s="201"/>
      <c r="M2" s="201"/>
      <c r="N2" s="201"/>
      <c r="O2" s="201"/>
      <c r="P2" s="201"/>
      <c r="Q2" s="201"/>
      <c r="R2" s="201"/>
      <c r="S2" s="201"/>
      <c r="T2" s="201"/>
      <c r="U2" s="201"/>
      <c r="V2" s="201"/>
      <c r="W2" s="201"/>
      <c r="X2" s="65"/>
      <c r="Y2" s="65"/>
      <c r="Z2" s="65"/>
      <c r="AA2" s="65"/>
      <c r="AB2" s="65"/>
      <c r="AC2" s="85"/>
      <c r="AD2" s="85"/>
      <c r="AE2" s="85"/>
      <c r="AF2" s="85"/>
      <c r="AG2" s="85"/>
    </row>
    <row r="3" spans="1:36" ht="15" customHeight="1">
      <c r="A3" s="200"/>
      <c r="B3" s="200"/>
      <c r="C3" s="201"/>
      <c r="D3" s="201"/>
      <c r="E3" s="201"/>
      <c r="F3" s="201"/>
      <c r="G3" s="201"/>
      <c r="H3" s="201"/>
      <c r="I3" s="201"/>
      <c r="J3" s="201"/>
      <c r="K3" s="201"/>
      <c r="L3" s="201"/>
      <c r="M3" s="201"/>
      <c r="N3" s="201"/>
      <c r="O3" s="201"/>
      <c r="P3" s="201"/>
      <c r="Q3" s="201"/>
      <c r="R3" s="201"/>
      <c r="S3" s="201"/>
      <c r="T3" s="201"/>
      <c r="U3" s="201"/>
      <c r="V3" s="201"/>
      <c r="W3" s="201"/>
      <c r="X3" s="65"/>
      <c r="Y3" s="65"/>
      <c r="Z3" s="65"/>
      <c r="AA3" s="65"/>
      <c r="AB3" s="65"/>
      <c r="AC3" s="85"/>
      <c r="AD3" s="85"/>
      <c r="AE3" s="85"/>
      <c r="AF3" s="85"/>
      <c r="AG3" s="85"/>
    </row>
    <row r="4" spans="1:36" ht="18.75" customHeight="1">
      <c r="A4" s="200"/>
      <c r="B4" s="200"/>
      <c r="C4" s="201"/>
      <c r="D4" s="201"/>
      <c r="E4" s="201"/>
      <c r="F4" s="201"/>
      <c r="G4" s="201"/>
      <c r="H4" s="201"/>
      <c r="I4" s="201"/>
      <c r="J4" s="201"/>
      <c r="K4" s="201"/>
      <c r="L4" s="201"/>
      <c r="M4" s="201"/>
      <c r="N4" s="201"/>
      <c r="O4" s="201"/>
      <c r="P4" s="201"/>
      <c r="Q4" s="201"/>
      <c r="R4" s="201"/>
      <c r="S4" s="201"/>
      <c r="T4" s="201"/>
      <c r="U4" s="201"/>
      <c r="V4" s="201"/>
      <c r="W4" s="201"/>
      <c r="X4" s="65"/>
      <c r="Y4" s="65"/>
      <c r="Z4" s="65"/>
      <c r="AA4" s="65"/>
      <c r="AB4" s="65"/>
      <c r="AC4" s="85"/>
      <c r="AD4" s="85"/>
      <c r="AE4" s="85"/>
      <c r="AF4" s="85"/>
      <c r="AG4" s="85"/>
    </row>
    <row r="5" spans="1:36" s="2" customFormat="1" ht="12.75">
      <c r="A5" s="202" t="s">
        <v>1</v>
      </c>
      <c r="B5" s="202"/>
      <c r="C5" s="202"/>
      <c r="D5" s="202"/>
      <c r="E5" s="202"/>
      <c r="F5" s="202"/>
      <c r="G5" s="202"/>
      <c r="H5" s="202"/>
      <c r="I5" s="202"/>
      <c r="J5" s="202"/>
      <c r="K5" s="202"/>
      <c r="L5" s="202"/>
      <c r="M5" s="202"/>
      <c r="N5" s="202"/>
      <c r="O5" s="202"/>
      <c r="P5" s="202"/>
      <c r="Q5" s="202"/>
      <c r="R5" s="202"/>
      <c r="S5" s="202"/>
      <c r="T5" s="202"/>
      <c r="U5" s="202"/>
      <c r="V5" s="202"/>
      <c r="W5" s="202"/>
      <c r="X5" s="66"/>
      <c r="Y5" s="66"/>
      <c r="Z5" s="66"/>
      <c r="AA5" s="66"/>
      <c r="AB5" s="66"/>
      <c r="AC5" s="66"/>
      <c r="AD5" s="66"/>
      <c r="AE5" s="66"/>
      <c r="AF5" s="66"/>
      <c r="AG5" s="66"/>
      <c r="AH5" s="1"/>
      <c r="AI5" s="1"/>
      <c r="AJ5" s="1"/>
    </row>
    <row r="6" spans="1:36" s="2" customFormat="1" ht="12.75">
      <c r="A6" s="203" t="s">
        <v>243</v>
      </c>
      <c r="B6" s="203"/>
      <c r="C6" s="203"/>
      <c r="D6" s="203"/>
      <c r="E6" s="203"/>
      <c r="F6" s="203"/>
      <c r="G6" s="203"/>
      <c r="H6" s="203"/>
      <c r="I6" s="203"/>
      <c r="J6" s="203"/>
      <c r="K6" s="203"/>
      <c r="L6" s="203"/>
      <c r="M6" s="203"/>
      <c r="N6" s="203"/>
      <c r="O6" s="203"/>
      <c r="P6" s="203"/>
      <c r="Q6" s="203"/>
      <c r="R6" s="203"/>
      <c r="S6" s="203"/>
      <c r="T6" s="203"/>
      <c r="U6" s="203"/>
      <c r="V6" s="203"/>
      <c r="W6" s="203"/>
      <c r="X6" s="67"/>
      <c r="Y6" s="67"/>
      <c r="Z6" s="67"/>
      <c r="AA6" s="67"/>
      <c r="AB6" s="67"/>
      <c r="AC6" s="67"/>
      <c r="AD6" s="67"/>
      <c r="AE6" s="67"/>
      <c r="AF6" s="67"/>
      <c r="AG6" s="67"/>
      <c r="AH6" s="3"/>
      <c r="AI6" s="3"/>
      <c r="AJ6" s="3"/>
    </row>
    <row r="7" spans="1:36" s="2" customFormat="1" ht="12.75">
      <c r="A7" s="204" t="s">
        <v>166</v>
      </c>
      <c r="B7" s="204"/>
      <c r="C7" s="204"/>
      <c r="D7" s="204"/>
      <c r="E7" s="204"/>
      <c r="F7" s="204"/>
      <c r="G7" s="204"/>
      <c r="H7" s="204"/>
      <c r="I7" s="204"/>
      <c r="J7" s="204"/>
      <c r="K7" s="204"/>
      <c r="L7" s="204"/>
      <c r="M7" s="204"/>
      <c r="N7" s="204"/>
      <c r="O7" s="204"/>
      <c r="P7" s="204"/>
      <c r="Q7" s="204"/>
      <c r="R7" s="204"/>
      <c r="S7" s="204"/>
      <c r="T7" s="204"/>
      <c r="U7" s="204"/>
      <c r="V7" s="204"/>
      <c r="W7" s="204"/>
      <c r="X7" s="68"/>
      <c r="Y7" s="68"/>
      <c r="Z7" s="68"/>
      <c r="AA7" s="68"/>
      <c r="AB7" s="68"/>
      <c r="AC7" s="68"/>
      <c r="AD7" s="68"/>
      <c r="AE7" s="68"/>
      <c r="AF7" s="68"/>
      <c r="AG7" s="68"/>
      <c r="AH7" s="4"/>
      <c r="AI7" s="4"/>
      <c r="AJ7" s="4"/>
    </row>
    <row r="8" spans="1:36" ht="15" customHeight="1">
      <c r="A8" s="205" t="s">
        <v>4</v>
      </c>
      <c r="B8" s="205"/>
      <c r="C8" s="205"/>
      <c r="D8" s="205"/>
      <c r="E8" s="205"/>
      <c r="F8" s="205"/>
      <c r="G8" s="205"/>
      <c r="H8" s="205"/>
      <c r="I8" s="205"/>
      <c r="J8" s="205"/>
      <c r="K8" s="205"/>
      <c r="L8" s="205"/>
      <c r="M8" s="205"/>
      <c r="N8" s="241" t="s">
        <v>5</v>
      </c>
      <c r="O8" s="242"/>
      <c r="P8" s="242"/>
      <c r="Q8" s="242"/>
      <c r="R8" s="243"/>
      <c r="S8" s="228" t="s">
        <v>6</v>
      </c>
      <c r="T8" s="229"/>
      <c r="U8" s="229"/>
      <c r="V8" s="229"/>
      <c r="W8" s="230"/>
      <c r="X8" s="228" t="s">
        <v>700</v>
      </c>
      <c r="Y8" s="229"/>
      <c r="Z8" s="229"/>
      <c r="AA8" s="229"/>
      <c r="AB8" s="230"/>
      <c r="AC8" s="228" t="s">
        <v>824</v>
      </c>
      <c r="AD8" s="229"/>
      <c r="AE8" s="229"/>
      <c r="AF8" s="229"/>
      <c r="AG8" s="230"/>
      <c r="AH8" s="390" t="s">
        <v>864</v>
      </c>
    </row>
    <row r="9" spans="1:36" ht="33" customHeight="1">
      <c r="A9" s="198" t="s">
        <v>7</v>
      </c>
      <c r="B9" s="161" t="s">
        <v>8</v>
      </c>
      <c r="C9" s="161" t="s">
        <v>9</v>
      </c>
      <c r="D9" s="161" t="s">
        <v>10</v>
      </c>
      <c r="E9" s="161" t="s">
        <v>11</v>
      </c>
      <c r="F9" s="161" t="s">
        <v>12</v>
      </c>
      <c r="G9" s="161" t="s">
        <v>13</v>
      </c>
      <c r="H9" s="161" t="s">
        <v>14</v>
      </c>
      <c r="I9" s="161" t="s">
        <v>15</v>
      </c>
      <c r="J9" s="161" t="s">
        <v>16</v>
      </c>
      <c r="K9" s="161" t="s">
        <v>17</v>
      </c>
      <c r="L9" s="161" t="s">
        <v>18</v>
      </c>
      <c r="M9" s="161" t="s">
        <v>19</v>
      </c>
      <c r="N9" s="159" t="s">
        <v>20</v>
      </c>
      <c r="O9" s="160"/>
      <c r="P9" s="161" t="s">
        <v>21</v>
      </c>
      <c r="Q9" s="161" t="s">
        <v>22</v>
      </c>
      <c r="R9" s="161" t="s">
        <v>23</v>
      </c>
      <c r="S9" s="159" t="s">
        <v>20</v>
      </c>
      <c r="T9" s="160"/>
      <c r="U9" s="161" t="s">
        <v>21</v>
      </c>
      <c r="V9" s="161" t="s">
        <v>106</v>
      </c>
      <c r="W9" s="161" t="s">
        <v>23</v>
      </c>
      <c r="X9" s="159" t="s">
        <v>20</v>
      </c>
      <c r="Y9" s="160"/>
      <c r="Z9" s="161" t="s">
        <v>21</v>
      </c>
      <c r="AA9" s="161" t="s">
        <v>699</v>
      </c>
      <c r="AB9" s="161" t="s">
        <v>23</v>
      </c>
      <c r="AC9" s="159" t="s">
        <v>20</v>
      </c>
      <c r="AD9" s="160"/>
      <c r="AE9" s="161" t="s">
        <v>21</v>
      </c>
      <c r="AF9" s="161" t="s">
        <v>699</v>
      </c>
      <c r="AG9" s="161" t="s">
        <v>23</v>
      </c>
      <c r="AH9" s="390"/>
    </row>
    <row r="10" spans="1:36" ht="24">
      <c r="A10" s="199"/>
      <c r="B10" s="197"/>
      <c r="C10" s="197"/>
      <c r="D10" s="197"/>
      <c r="E10" s="197"/>
      <c r="F10" s="197"/>
      <c r="G10" s="197"/>
      <c r="H10" s="197"/>
      <c r="I10" s="197"/>
      <c r="J10" s="197"/>
      <c r="K10" s="197"/>
      <c r="L10" s="197"/>
      <c r="M10" s="162"/>
      <c r="N10" s="17" t="s">
        <v>24</v>
      </c>
      <c r="O10" s="18" t="s">
        <v>25</v>
      </c>
      <c r="P10" s="162"/>
      <c r="Q10" s="162"/>
      <c r="R10" s="162"/>
      <c r="S10" s="17" t="s">
        <v>24</v>
      </c>
      <c r="T10" s="18" t="s">
        <v>25</v>
      </c>
      <c r="U10" s="162"/>
      <c r="V10" s="162"/>
      <c r="W10" s="162"/>
      <c r="X10" s="17" t="s">
        <v>24</v>
      </c>
      <c r="Y10" s="18" t="s">
        <v>25</v>
      </c>
      <c r="Z10" s="162"/>
      <c r="AA10" s="162"/>
      <c r="AB10" s="162"/>
      <c r="AC10" s="17" t="s">
        <v>24</v>
      </c>
      <c r="AD10" s="83" t="s">
        <v>25</v>
      </c>
      <c r="AE10" s="162"/>
      <c r="AF10" s="162"/>
      <c r="AG10" s="162"/>
      <c r="AH10" s="390"/>
    </row>
    <row r="11" spans="1:36" ht="24">
      <c r="A11" s="179" t="s">
        <v>244</v>
      </c>
      <c r="B11" s="182" t="s">
        <v>245</v>
      </c>
      <c r="C11" s="193" t="s">
        <v>246</v>
      </c>
      <c r="D11" s="369" t="s">
        <v>26</v>
      </c>
      <c r="E11" s="182" t="s">
        <v>247</v>
      </c>
      <c r="F11" s="362">
        <v>1</v>
      </c>
      <c r="G11" s="362">
        <v>1</v>
      </c>
      <c r="H11" s="362">
        <v>1</v>
      </c>
      <c r="I11" s="362">
        <v>1</v>
      </c>
      <c r="J11" s="362">
        <v>4</v>
      </c>
      <c r="K11" s="176" t="s">
        <v>27</v>
      </c>
      <c r="L11" s="176" t="s">
        <v>28</v>
      </c>
      <c r="M11" s="7" t="s">
        <v>29</v>
      </c>
      <c r="N11" s="346" t="s">
        <v>248</v>
      </c>
      <c r="O11" s="346" t="s">
        <v>249</v>
      </c>
      <c r="P11" s="346" t="s">
        <v>250</v>
      </c>
      <c r="Q11" s="349">
        <v>1</v>
      </c>
      <c r="R11" s="346" t="s">
        <v>251</v>
      </c>
      <c r="S11" s="353" t="s">
        <v>282</v>
      </c>
      <c r="T11" s="353" t="s">
        <v>283</v>
      </c>
      <c r="U11" s="353" t="s">
        <v>284</v>
      </c>
      <c r="V11" s="364">
        <v>1</v>
      </c>
      <c r="W11" s="353" t="s">
        <v>285</v>
      </c>
      <c r="X11" s="346" t="s">
        <v>717</v>
      </c>
      <c r="Y11" s="346" t="s">
        <v>718</v>
      </c>
      <c r="Z11" s="346" t="s">
        <v>719</v>
      </c>
      <c r="AA11" s="349">
        <v>1</v>
      </c>
      <c r="AB11" s="343" t="s">
        <v>285</v>
      </c>
      <c r="AC11" s="346" t="s">
        <v>717</v>
      </c>
      <c r="AD11" s="346" t="s">
        <v>718</v>
      </c>
      <c r="AE11" s="346" t="s">
        <v>849</v>
      </c>
      <c r="AF11" s="349">
        <v>1</v>
      </c>
      <c r="AG11" s="343" t="s">
        <v>850</v>
      </c>
      <c r="AH11" s="385">
        <f>(AF11+AA11+V11+Q11)/4</f>
        <v>1</v>
      </c>
    </row>
    <row r="12" spans="1:36" ht="36">
      <c r="A12" s="179"/>
      <c r="B12" s="182"/>
      <c r="C12" s="193"/>
      <c r="D12" s="369"/>
      <c r="E12" s="182"/>
      <c r="F12" s="362"/>
      <c r="G12" s="362"/>
      <c r="H12" s="362"/>
      <c r="I12" s="362"/>
      <c r="J12" s="362"/>
      <c r="K12" s="176"/>
      <c r="L12" s="176"/>
      <c r="M12" s="28" t="s">
        <v>34</v>
      </c>
      <c r="N12" s="347"/>
      <c r="O12" s="347"/>
      <c r="P12" s="347"/>
      <c r="Q12" s="367"/>
      <c r="R12" s="347"/>
      <c r="S12" s="354"/>
      <c r="T12" s="354"/>
      <c r="U12" s="354"/>
      <c r="V12" s="365"/>
      <c r="W12" s="354"/>
      <c r="X12" s="347"/>
      <c r="Y12" s="347"/>
      <c r="Z12" s="347"/>
      <c r="AA12" s="350"/>
      <c r="AB12" s="344"/>
      <c r="AC12" s="347"/>
      <c r="AD12" s="347"/>
      <c r="AE12" s="347"/>
      <c r="AF12" s="350"/>
      <c r="AG12" s="344"/>
      <c r="AH12" s="386"/>
    </row>
    <row r="13" spans="1:36" ht="36">
      <c r="A13" s="180"/>
      <c r="B13" s="183"/>
      <c r="C13" s="193"/>
      <c r="D13" s="369"/>
      <c r="E13" s="183"/>
      <c r="F13" s="363"/>
      <c r="G13" s="363"/>
      <c r="H13" s="363"/>
      <c r="I13" s="363"/>
      <c r="J13" s="363"/>
      <c r="K13" s="176"/>
      <c r="L13" s="176"/>
      <c r="M13" s="29" t="s">
        <v>35</v>
      </c>
      <c r="N13" s="348"/>
      <c r="O13" s="348"/>
      <c r="P13" s="348"/>
      <c r="Q13" s="368"/>
      <c r="R13" s="348"/>
      <c r="S13" s="355"/>
      <c r="T13" s="355"/>
      <c r="U13" s="355"/>
      <c r="V13" s="366"/>
      <c r="W13" s="355"/>
      <c r="X13" s="348"/>
      <c r="Y13" s="348"/>
      <c r="Z13" s="348"/>
      <c r="AA13" s="351"/>
      <c r="AB13" s="345"/>
      <c r="AC13" s="348"/>
      <c r="AD13" s="348"/>
      <c r="AE13" s="348"/>
      <c r="AF13" s="351"/>
      <c r="AG13" s="345"/>
      <c r="AH13" s="387"/>
    </row>
    <row r="14" spans="1:36" ht="24">
      <c r="A14" s="178" t="s">
        <v>252</v>
      </c>
      <c r="B14" s="181" t="s">
        <v>253</v>
      </c>
      <c r="C14" s="193"/>
      <c r="D14" s="369"/>
      <c r="E14" s="181" t="s">
        <v>254</v>
      </c>
      <c r="F14" s="187">
        <v>1</v>
      </c>
      <c r="G14" s="187">
        <v>1</v>
      </c>
      <c r="H14" s="187">
        <v>1</v>
      </c>
      <c r="I14" s="187">
        <v>1</v>
      </c>
      <c r="J14" s="187">
        <v>1</v>
      </c>
      <c r="K14" s="176"/>
      <c r="L14" s="176"/>
      <c r="M14" s="7" t="s">
        <v>29</v>
      </c>
      <c r="N14" s="346" t="s">
        <v>255</v>
      </c>
      <c r="O14" s="346" t="s">
        <v>256</v>
      </c>
      <c r="P14" s="346" t="s">
        <v>257</v>
      </c>
      <c r="Q14" s="349">
        <v>1</v>
      </c>
      <c r="R14" s="346" t="s">
        <v>258</v>
      </c>
      <c r="S14" s="353" t="s">
        <v>255</v>
      </c>
      <c r="T14" s="353" t="s">
        <v>551</v>
      </c>
      <c r="U14" s="353" t="s">
        <v>552</v>
      </c>
      <c r="V14" s="364">
        <v>1</v>
      </c>
      <c r="W14" s="353" t="s">
        <v>553</v>
      </c>
      <c r="X14" s="353" t="s">
        <v>255</v>
      </c>
      <c r="Y14" s="353" t="s">
        <v>551</v>
      </c>
      <c r="Z14" s="353" t="s">
        <v>552</v>
      </c>
      <c r="AA14" s="349">
        <v>1</v>
      </c>
      <c r="AB14" s="356"/>
      <c r="AC14" s="346" t="s">
        <v>1090</v>
      </c>
      <c r="AD14" s="346" t="s">
        <v>1091</v>
      </c>
      <c r="AE14" s="346" t="s">
        <v>1096</v>
      </c>
      <c r="AF14" s="349">
        <v>1</v>
      </c>
      <c r="AG14" s="356" t="s">
        <v>850</v>
      </c>
      <c r="AH14" s="385">
        <v>1</v>
      </c>
    </row>
    <row r="15" spans="1:36" ht="36">
      <c r="A15" s="179"/>
      <c r="B15" s="182"/>
      <c r="C15" s="193"/>
      <c r="D15" s="369"/>
      <c r="E15" s="182"/>
      <c r="F15" s="188"/>
      <c r="G15" s="188"/>
      <c r="H15" s="188"/>
      <c r="I15" s="188"/>
      <c r="J15" s="188"/>
      <c r="K15" s="176"/>
      <c r="L15" s="176"/>
      <c r="M15" s="28" t="s">
        <v>34</v>
      </c>
      <c r="N15" s="347"/>
      <c r="O15" s="347"/>
      <c r="P15" s="347"/>
      <c r="Q15" s="367"/>
      <c r="R15" s="373"/>
      <c r="S15" s="354"/>
      <c r="T15" s="354"/>
      <c r="U15" s="354"/>
      <c r="V15" s="365"/>
      <c r="W15" s="371"/>
      <c r="X15" s="354"/>
      <c r="Y15" s="354"/>
      <c r="Z15" s="354"/>
      <c r="AA15" s="350"/>
      <c r="AB15" s="357"/>
      <c r="AC15" s="347"/>
      <c r="AD15" s="347"/>
      <c r="AE15" s="347"/>
      <c r="AF15" s="350"/>
      <c r="AG15" s="357"/>
      <c r="AH15" s="386"/>
    </row>
    <row r="16" spans="1:36" ht="36">
      <c r="A16" s="180"/>
      <c r="B16" s="183"/>
      <c r="C16" s="193"/>
      <c r="D16" s="369"/>
      <c r="E16" s="183"/>
      <c r="F16" s="189"/>
      <c r="G16" s="189"/>
      <c r="H16" s="189"/>
      <c r="I16" s="189"/>
      <c r="J16" s="189"/>
      <c r="K16" s="176"/>
      <c r="L16" s="176"/>
      <c r="M16" s="29" t="s">
        <v>35</v>
      </c>
      <c r="N16" s="348"/>
      <c r="O16" s="348"/>
      <c r="P16" s="348"/>
      <c r="Q16" s="368"/>
      <c r="R16" s="374"/>
      <c r="S16" s="355"/>
      <c r="T16" s="355"/>
      <c r="U16" s="355"/>
      <c r="V16" s="366"/>
      <c r="W16" s="372"/>
      <c r="X16" s="355"/>
      <c r="Y16" s="355"/>
      <c r="Z16" s="355"/>
      <c r="AA16" s="351"/>
      <c r="AB16" s="358"/>
      <c r="AC16" s="348"/>
      <c r="AD16" s="348"/>
      <c r="AE16" s="348"/>
      <c r="AF16" s="351"/>
      <c r="AG16" s="358"/>
      <c r="AH16" s="387"/>
    </row>
    <row r="17" spans="1:34" ht="24" customHeight="1">
      <c r="A17" s="184" t="s">
        <v>259</v>
      </c>
      <c r="B17" s="181" t="s">
        <v>260</v>
      </c>
      <c r="C17" s="193"/>
      <c r="D17" s="369"/>
      <c r="E17" s="181" t="s">
        <v>261</v>
      </c>
      <c r="F17" s="187">
        <v>0.9</v>
      </c>
      <c r="G17" s="187">
        <v>0.9</v>
      </c>
      <c r="H17" s="187">
        <v>0.9</v>
      </c>
      <c r="I17" s="187">
        <v>0.9</v>
      </c>
      <c r="J17" s="187">
        <v>0.9</v>
      </c>
      <c r="K17" s="176"/>
      <c r="L17" s="176"/>
      <c r="M17" s="7" t="s">
        <v>29</v>
      </c>
      <c r="N17" s="346" t="s">
        <v>262</v>
      </c>
      <c r="O17" s="378" t="s">
        <v>263</v>
      </c>
      <c r="P17" s="378" t="s">
        <v>264</v>
      </c>
      <c r="Q17" s="349">
        <v>0.9</v>
      </c>
      <c r="R17" s="346" t="s">
        <v>265</v>
      </c>
      <c r="S17" s="353" t="s">
        <v>262</v>
      </c>
      <c r="T17" s="375" t="s">
        <v>263</v>
      </c>
      <c r="U17" s="375" t="s">
        <v>286</v>
      </c>
      <c r="V17" s="364">
        <v>0.91869999999999996</v>
      </c>
      <c r="W17" s="353" t="s">
        <v>266</v>
      </c>
      <c r="X17" s="346" t="s">
        <v>262</v>
      </c>
      <c r="Y17" s="346" t="s">
        <v>263</v>
      </c>
      <c r="Z17" s="346" t="s">
        <v>780</v>
      </c>
      <c r="AA17" s="349">
        <v>0.8</v>
      </c>
      <c r="AB17" s="343" t="s">
        <v>781</v>
      </c>
      <c r="AC17" s="346" t="s">
        <v>262</v>
      </c>
      <c r="AD17" s="346" t="s">
        <v>263</v>
      </c>
      <c r="AE17" s="346" t="s">
        <v>860</v>
      </c>
      <c r="AF17" s="349">
        <v>0.89</v>
      </c>
      <c r="AG17" s="343" t="s">
        <v>825</v>
      </c>
      <c r="AH17" s="385">
        <f>(AF17+AA17+V17+Q17)/4</f>
        <v>0.87717499999999993</v>
      </c>
    </row>
    <row r="18" spans="1:34" ht="36">
      <c r="A18" s="185"/>
      <c r="B18" s="182"/>
      <c r="C18" s="193"/>
      <c r="D18" s="369"/>
      <c r="E18" s="182"/>
      <c r="F18" s="188"/>
      <c r="G18" s="188"/>
      <c r="H18" s="188"/>
      <c r="I18" s="188"/>
      <c r="J18" s="188"/>
      <c r="K18" s="176"/>
      <c r="L18" s="176"/>
      <c r="M18" s="28" t="s">
        <v>34</v>
      </c>
      <c r="N18" s="347"/>
      <c r="O18" s="379"/>
      <c r="P18" s="379"/>
      <c r="Q18" s="350"/>
      <c r="R18" s="347"/>
      <c r="S18" s="354"/>
      <c r="T18" s="376"/>
      <c r="U18" s="376"/>
      <c r="V18" s="365"/>
      <c r="W18" s="354"/>
      <c r="X18" s="347"/>
      <c r="Y18" s="347"/>
      <c r="Z18" s="347"/>
      <c r="AA18" s="350"/>
      <c r="AB18" s="344"/>
      <c r="AC18" s="347"/>
      <c r="AD18" s="347"/>
      <c r="AE18" s="347"/>
      <c r="AF18" s="350"/>
      <c r="AG18" s="344"/>
      <c r="AH18" s="386"/>
    </row>
    <row r="19" spans="1:34" ht="88.5" customHeight="1">
      <c r="A19" s="186"/>
      <c r="B19" s="183"/>
      <c r="C19" s="193"/>
      <c r="D19" s="369"/>
      <c r="E19" s="183"/>
      <c r="F19" s="189"/>
      <c r="G19" s="189"/>
      <c r="H19" s="189"/>
      <c r="I19" s="189"/>
      <c r="J19" s="189"/>
      <c r="K19" s="176"/>
      <c r="L19" s="176"/>
      <c r="M19" s="29" t="s">
        <v>35</v>
      </c>
      <c r="N19" s="348"/>
      <c r="O19" s="380"/>
      <c r="P19" s="380"/>
      <c r="Q19" s="351"/>
      <c r="R19" s="348"/>
      <c r="S19" s="355"/>
      <c r="T19" s="377"/>
      <c r="U19" s="377"/>
      <c r="V19" s="366"/>
      <c r="W19" s="355"/>
      <c r="X19" s="348"/>
      <c r="Y19" s="348"/>
      <c r="Z19" s="348"/>
      <c r="AA19" s="351"/>
      <c r="AB19" s="345"/>
      <c r="AC19" s="348"/>
      <c r="AD19" s="348"/>
      <c r="AE19" s="348"/>
      <c r="AF19" s="351"/>
      <c r="AG19" s="345"/>
      <c r="AH19" s="387"/>
    </row>
    <row r="20" spans="1:34" ht="24" customHeight="1">
      <c r="A20" s="184" t="s">
        <v>267</v>
      </c>
      <c r="B20" s="181" t="s">
        <v>268</v>
      </c>
      <c r="C20" s="193"/>
      <c r="D20" s="369"/>
      <c r="E20" s="181" t="s">
        <v>269</v>
      </c>
      <c r="F20" s="187">
        <v>0</v>
      </c>
      <c r="G20" s="187">
        <v>0</v>
      </c>
      <c r="H20" s="187">
        <v>0</v>
      </c>
      <c r="I20" s="187">
        <v>1</v>
      </c>
      <c r="J20" s="187">
        <v>1</v>
      </c>
      <c r="K20" s="176"/>
      <c r="L20" s="176"/>
      <c r="M20" s="7" t="s">
        <v>29</v>
      </c>
      <c r="N20" s="346" t="s">
        <v>270</v>
      </c>
      <c r="O20" s="346" t="s">
        <v>271</v>
      </c>
      <c r="P20" s="346" t="s">
        <v>272</v>
      </c>
      <c r="Q20" s="381">
        <v>0</v>
      </c>
      <c r="R20" s="346" t="s">
        <v>273</v>
      </c>
      <c r="S20" s="353" t="s">
        <v>270</v>
      </c>
      <c r="T20" s="375" t="s">
        <v>271</v>
      </c>
      <c r="U20" s="375" t="s">
        <v>309</v>
      </c>
      <c r="V20" s="335">
        <v>0.3</v>
      </c>
      <c r="W20" s="353" t="s">
        <v>310</v>
      </c>
      <c r="X20" s="346" t="s">
        <v>270</v>
      </c>
      <c r="Y20" s="346" t="s">
        <v>271</v>
      </c>
      <c r="Z20" s="346" t="s">
        <v>309</v>
      </c>
      <c r="AA20" s="359">
        <v>0.75</v>
      </c>
      <c r="AB20" s="343" t="s">
        <v>310</v>
      </c>
      <c r="AC20" s="346" t="s">
        <v>270</v>
      </c>
      <c r="AD20" s="346" t="s">
        <v>271</v>
      </c>
      <c r="AE20" s="346" t="s">
        <v>309</v>
      </c>
      <c r="AF20" s="359">
        <v>0.8</v>
      </c>
      <c r="AG20" s="343" t="s">
        <v>310</v>
      </c>
      <c r="AH20" s="359">
        <v>0.8</v>
      </c>
    </row>
    <row r="21" spans="1:34" ht="36">
      <c r="A21" s="185"/>
      <c r="B21" s="182"/>
      <c r="C21" s="193"/>
      <c r="D21" s="369"/>
      <c r="E21" s="182"/>
      <c r="F21" s="188"/>
      <c r="G21" s="188"/>
      <c r="H21" s="188"/>
      <c r="I21" s="188"/>
      <c r="J21" s="188"/>
      <c r="K21" s="176"/>
      <c r="L21" s="176"/>
      <c r="M21" s="28" t="s">
        <v>34</v>
      </c>
      <c r="N21" s="347"/>
      <c r="O21" s="347"/>
      <c r="P21" s="347"/>
      <c r="Q21" s="347"/>
      <c r="R21" s="347"/>
      <c r="S21" s="354"/>
      <c r="T21" s="376"/>
      <c r="U21" s="376"/>
      <c r="V21" s="341"/>
      <c r="W21" s="354"/>
      <c r="X21" s="347"/>
      <c r="Y21" s="347"/>
      <c r="Z21" s="347"/>
      <c r="AA21" s="360"/>
      <c r="AB21" s="344"/>
      <c r="AC21" s="347"/>
      <c r="AD21" s="347"/>
      <c r="AE21" s="347"/>
      <c r="AF21" s="388"/>
      <c r="AG21" s="344"/>
      <c r="AH21" s="388"/>
    </row>
    <row r="22" spans="1:34" ht="36">
      <c r="A22" s="186"/>
      <c r="B22" s="183"/>
      <c r="C22" s="193"/>
      <c r="D22" s="369"/>
      <c r="E22" s="183"/>
      <c r="F22" s="189"/>
      <c r="G22" s="189"/>
      <c r="H22" s="189"/>
      <c r="I22" s="189"/>
      <c r="J22" s="189"/>
      <c r="K22" s="176"/>
      <c r="L22" s="176"/>
      <c r="M22" s="29" t="s">
        <v>35</v>
      </c>
      <c r="N22" s="348"/>
      <c r="O22" s="348"/>
      <c r="P22" s="348"/>
      <c r="Q22" s="348"/>
      <c r="R22" s="348"/>
      <c r="S22" s="355"/>
      <c r="T22" s="377"/>
      <c r="U22" s="377"/>
      <c r="V22" s="342"/>
      <c r="W22" s="355"/>
      <c r="X22" s="348"/>
      <c r="Y22" s="348"/>
      <c r="Z22" s="348"/>
      <c r="AA22" s="361"/>
      <c r="AB22" s="345"/>
      <c r="AC22" s="348"/>
      <c r="AD22" s="348"/>
      <c r="AE22" s="348"/>
      <c r="AF22" s="389"/>
      <c r="AG22" s="345"/>
      <c r="AH22" s="389"/>
    </row>
    <row r="23" spans="1:34" ht="24" customHeight="1">
      <c r="A23" s="184" t="s">
        <v>274</v>
      </c>
      <c r="B23" s="181" t="s">
        <v>275</v>
      </c>
      <c r="C23" s="193"/>
      <c r="D23" s="369"/>
      <c r="E23" s="181" t="s">
        <v>276</v>
      </c>
      <c r="F23" s="187">
        <v>0</v>
      </c>
      <c r="G23" s="187">
        <v>0</v>
      </c>
      <c r="H23" s="187">
        <v>0</v>
      </c>
      <c r="I23" s="187">
        <v>1</v>
      </c>
      <c r="J23" s="187">
        <v>1</v>
      </c>
      <c r="K23" s="176"/>
      <c r="L23" s="176"/>
      <c r="M23" s="7" t="s">
        <v>29</v>
      </c>
      <c r="N23" s="346" t="s">
        <v>270</v>
      </c>
      <c r="O23" s="346" t="s">
        <v>277</v>
      </c>
      <c r="P23" s="346" t="s">
        <v>278</v>
      </c>
      <c r="Q23" s="381">
        <v>0</v>
      </c>
      <c r="R23" s="346" t="s">
        <v>279</v>
      </c>
      <c r="S23" s="353" t="s">
        <v>270</v>
      </c>
      <c r="T23" s="375" t="s">
        <v>277</v>
      </c>
      <c r="U23" s="375" t="s">
        <v>311</v>
      </c>
      <c r="V23" s="335">
        <v>0.3</v>
      </c>
      <c r="W23" s="353" t="s">
        <v>312</v>
      </c>
      <c r="X23" s="346" t="s">
        <v>270</v>
      </c>
      <c r="Y23" s="346" t="s">
        <v>277</v>
      </c>
      <c r="Z23" s="346" t="s">
        <v>311</v>
      </c>
      <c r="AA23" s="335">
        <v>0.5</v>
      </c>
      <c r="AB23" s="343" t="s">
        <v>312</v>
      </c>
      <c r="AC23" s="346" t="s">
        <v>270</v>
      </c>
      <c r="AD23" s="346" t="s">
        <v>277</v>
      </c>
      <c r="AE23" s="346" t="s">
        <v>311</v>
      </c>
      <c r="AF23" s="335">
        <v>0.75</v>
      </c>
      <c r="AG23" s="343" t="s">
        <v>312</v>
      </c>
      <c r="AH23" s="359">
        <v>0.75</v>
      </c>
    </row>
    <row r="24" spans="1:34" ht="36">
      <c r="A24" s="185"/>
      <c r="B24" s="182"/>
      <c r="C24" s="193"/>
      <c r="D24" s="369"/>
      <c r="E24" s="182"/>
      <c r="F24" s="188"/>
      <c r="G24" s="188"/>
      <c r="H24" s="188"/>
      <c r="I24" s="188"/>
      <c r="J24" s="188"/>
      <c r="K24" s="176"/>
      <c r="L24" s="176"/>
      <c r="M24" s="28" t="s">
        <v>34</v>
      </c>
      <c r="N24" s="347"/>
      <c r="O24" s="347"/>
      <c r="P24" s="347"/>
      <c r="Q24" s="347"/>
      <c r="R24" s="347"/>
      <c r="S24" s="354"/>
      <c r="T24" s="376"/>
      <c r="U24" s="376"/>
      <c r="V24" s="341"/>
      <c r="W24" s="354"/>
      <c r="X24" s="347"/>
      <c r="Y24" s="347"/>
      <c r="Z24" s="347"/>
      <c r="AA24" s="341"/>
      <c r="AB24" s="344"/>
      <c r="AC24" s="347"/>
      <c r="AD24" s="347"/>
      <c r="AE24" s="347"/>
      <c r="AF24" s="391"/>
      <c r="AG24" s="344"/>
      <c r="AH24" s="388"/>
    </row>
    <row r="25" spans="1:34" ht="36">
      <c r="A25" s="186"/>
      <c r="B25" s="183"/>
      <c r="C25" s="194"/>
      <c r="D25" s="370"/>
      <c r="E25" s="183"/>
      <c r="F25" s="189"/>
      <c r="G25" s="189"/>
      <c r="H25" s="189"/>
      <c r="I25" s="189"/>
      <c r="J25" s="189"/>
      <c r="K25" s="177"/>
      <c r="L25" s="177"/>
      <c r="M25" s="29" t="s">
        <v>35</v>
      </c>
      <c r="N25" s="348"/>
      <c r="O25" s="348"/>
      <c r="P25" s="348"/>
      <c r="Q25" s="348"/>
      <c r="R25" s="348"/>
      <c r="S25" s="355"/>
      <c r="T25" s="377"/>
      <c r="U25" s="377"/>
      <c r="V25" s="342"/>
      <c r="W25" s="355"/>
      <c r="X25" s="348"/>
      <c r="Y25" s="348"/>
      <c r="Z25" s="348"/>
      <c r="AA25" s="342"/>
      <c r="AB25" s="345"/>
      <c r="AC25" s="348"/>
      <c r="AD25" s="348"/>
      <c r="AE25" s="348"/>
      <c r="AF25" s="392"/>
      <c r="AG25" s="345"/>
      <c r="AH25" s="389"/>
    </row>
    <row r="26" spans="1:34" ht="60.75" customHeight="1">
      <c r="A26" s="184" t="s">
        <v>370</v>
      </c>
      <c r="B26" s="181" t="s">
        <v>549</v>
      </c>
      <c r="C26" s="382" t="s">
        <v>550</v>
      </c>
      <c r="D26" s="181"/>
      <c r="E26" s="181" t="s">
        <v>371</v>
      </c>
      <c r="F26" s="187">
        <v>0.2</v>
      </c>
      <c r="G26" s="187">
        <v>0.2</v>
      </c>
      <c r="H26" s="187">
        <v>0.2</v>
      </c>
      <c r="I26" s="187">
        <v>0.2</v>
      </c>
      <c r="J26" s="187">
        <v>0.8</v>
      </c>
      <c r="K26" s="181"/>
      <c r="L26" s="181"/>
      <c r="M26" s="45" t="s">
        <v>29</v>
      </c>
      <c r="N26" s="346" t="s">
        <v>372</v>
      </c>
      <c r="O26" s="383" t="s">
        <v>373</v>
      </c>
      <c r="P26" s="383" t="s">
        <v>374</v>
      </c>
      <c r="Q26" s="273">
        <v>0.3</v>
      </c>
      <c r="R26" s="384" t="s">
        <v>375</v>
      </c>
      <c r="S26" s="352" t="s">
        <v>372</v>
      </c>
      <c r="T26" s="375" t="s">
        <v>372</v>
      </c>
      <c r="U26" s="352" t="s">
        <v>554</v>
      </c>
      <c r="V26" s="335">
        <v>0.3</v>
      </c>
      <c r="W26" s="352" t="s">
        <v>555</v>
      </c>
      <c r="X26" s="352" t="s">
        <v>372</v>
      </c>
      <c r="Y26" s="353" t="s">
        <v>372</v>
      </c>
      <c r="Z26" s="346" t="s">
        <v>810</v>
      </c>
      <c r="AA26" s="335">
        <v>0.4</v>
      </c>
      <c r="AB26" s="343"/>
      <c r="AC26" s="346" t="s">
        <v>1092</v>
      </c>
      <c r="AD26" s="346" t="s">
        <v>1093</v>
      </c>
      <c r="AE26" s="346" t="s">
        <v>1094</v>
      </c>
      <c r="AF26" s="349">
        <v>0.85</v>
      </c>
      <c r="AG26" s="346" t="s">
        <v>1095</v>
      </c>
      <c r="AH26" s="359">
        <v>0.6</v>
      </c>
    </row>
    <row r="27" spans="1:34" ht="52.5" customHeight="1">
      <c r="A27" s="185"/>
      <c r="B27" s="182"/>
      <c r="C27" s="382"/>
      <c r="D27" s="182"/>
      <c r="E27" s="182"/>
      <c r="F27" s="188"/>
      <c r="G27" s="188"/>
      <c r="H27" s="188"/>
      <c r="I27" s="188"/>
      <c r="J27" s="188"/>
      <c r="K27" s="182"/>
      <c r="L27" s="182"/>
      <c r="M27" s="28" t="s">
        <v>34</v>
      </c>
      <c r="N27" s="347"/>
      <c r="O27" s="383"/>
      <c r="P27" s="383"/>
      <c r="Q27" s="274"/>
      <c r="R27" s="384"/>
      <c r="S27" s="352"/>
      <c r="T27" s="376"/>
      <c r="U27" s="352"/>
      <c r="V27" s="341"/>
      <c r="W27" s="352"/>
      <c r="X27" s="352"/>
      <c r="Y27" s="354"/>
      <c r="Z27" s="347"/>
      <c r="AA27" s="341"/>
      <c r="AB27" s="344"/>
      <c r="AC27" s="347"/>
      <c r="AD27" s="347"/>
      <c r="AE27" s="347"/>
      <c r="AF27" s="350"/>
      <c r="AG27" s="347"/>
      <c r="AH27" s="388"/>
    </row>
    <row r="28" spans="1:34" ht="57.75" customHeight="1">
      <c r="A28" s="186"/>
      <c r="B28" s="183"/>
      <c r="C28" s="382"/>
      <c r="D28" s="183"/>
      <c r="E28" s="183"/>
      <c r="F28" s="189"/>
      <c r="G28" s="189"/>
      <c r="H28" s="189"/>
      <c r="I28" s="189"/>
      <c r="J28" s="189"/>
      <c r="K28" s="183"/>
      <c r="L28" s="183"/>
      <c r="M28" s="29" t="s">
        <v>35</v>
      </c>
      <c r="N28" s="348"/>
      <c r="O28" s="383"/>
      <c r="P28" s="383"/>
      <c r="Q28" s="275"/>
      <c r="R28" s="384"/>
      <c r="S28" s="352"/>
      <c r="T28" s="377"/>
      <c r="U28" s="352"/>
      <c r="V28" s="342"/>
      <c r="W28" s="352"/>
      <c r="X28" s="352"/>
      <c r="Y28" s="355"/>
      <c r="Z28" s="348"/>
      <c r="AA28" s="342"/>
      <c r="AB28" s="345"/>
      <c r="AC28" s="348"/>
      <c r="AD28" s="348"/>
      <c r="AE28" s="348"/>
      <c r="AF28" s="351"/>
      <c r="AG28" s="348"/>
      <c r="AH28" s="389"/>
    </row>
    <row r="29" spans="1:34">
      <c r="AH29" s="146">
        <f>(AH26+AH23+AH20+AH17+AH14+AH11)/6</f>
        <v>0.83786249999999995</v>
      </c>
    </row>
  </sheetData>
  <mergeCells count="222">
    <mergeCell ref="AH11:AH13"/>
    <mergeCell ref="AH14:AH16"/>
    <mergeCell ref="AH17:AH19"/>
    <mergeCell ref="AH20:AH22"/>
    <mergeCell ref="AH23:AH25"/>
    <mergeCell ref="AH26:AH28"/>
    <mergeCell ref="AH8:AH10"/>
    <mergeCell ref="AC26:AC28"/>
    <mergeCell ref="AD26:AD28"/>
    <mergeCell ref="AE26:AE28"/>
    <mergeCell ref="AF26:AF28"/>
    <mergeCell ref="AG26:AG28"/>
    <mergeCell ref="AC20:AC22"/>
    <mergeCell ref="AD20:AD22"/>
    <mergeCell ref="AE20:AE22"/>
    <mergeCell ref="AF20:AF22"/>
    <mergeCell ref="AG20:AG22"/>
    <mergeCell ref="AC23:AC25"/>
    <mergeCell ref="AD23:AD25"/>
    <mergeCell ref="AE23:AE25"/>
    <mergeCell ref="AF23:AF25"/>
    <mergeCell ref="AG23:AG25"/>
    <mergeCell ref="AC14:AC16"/>
    <mergeCell ref="AD14:AD16"/>
    <mergeCell ref="AE14:AE16"/>
    <mergeCell ref="AF14:AF16"/>
    <mergeCell ref="AG14:AG16"/>
    <mergeCell ref="AC17:AC19"/>
    <mergeCell ref="AD17:AD19"/>
    <mergeCell ref="AE17:AE19"/>
    <mergeCell ref="AF17:AF19"/>
    <mergeCell ref="AG17:AG19"/>
    <mergeCell ref="AC8:AG8"/>
    <mergeCell ref="AC9:AD9"/>
    <mergeCell ref="AE9:AE10"/>
    <mergeCell ref="AF9:AF10"/>
    <mergeCell ref="AG9:AG10"/>
    <mergeCell ref="AC11:AC13"/>
    <mergeCell ref="AD11:AD13"/>
    <mergeCell ref="AE11:AE13"/>
    <mergeCell ref="AF11:AF13"/>
    <mergeCell ref="AG11:AG13"/>
    <mergeCell ref="Q26:Q28"/>
    <mergeCell ref="R26:R28"/>
    <mergeCell ref="S26:S28"/>
    <mergeCell ref="T26:T28"/>
    <mergeCell ref="U26:U28"/>
    <mergeCell ref="V26:V28"/>
    <mergeCell ref="T17:T19"/>
    <mergeCell ref="S20:S22"/>
    <mergeCell ref="T20:T22"/>
    <mergeCell ref="U20:U22"/>
    <mergeCell ref="V20:V22"/>
    <mergeCell ref="W20:W22"/>
    <mergeCell ref="Q20:Q22"/>
    <mergeCell ref="R20:R22"/>
    <mergeCell ref="A26:A28"/>
    <mergeCell ref="B26:B28"/>
    <mergeCell ref="C26:C28"/>
    <mergeCell ref="E26:E28"/>
    <mergeCell ref="F26:F28"/>
    <mergeCell ref="G26:G28"/>
    <mergeCell ref="H26:H28"/>
    <mergeCell ref="I26:I28"/>
    <mergeCell ref="J26:J28"/>
    <mergeCell ref="W26:W28"/>
    <mergeCell ref="K26:K28"/>
    <mergeCell ref="L26:L28"/>
    <mergeCell ref="D26:D28"/>
    <mergeCell ref="N26:N28"/>
    <mergeCell ref="O26:O28"/>
    <mergeCell ref="P26:P28"/>
    <mergeCell ref="O20:O22"/>
    <mergeCell ref="P20:P22"/>
    <mergeCell ref="H23:H25"/>
    <mergeCell ref="I23:I25"/>
    <mergeCell ref="J23:J25"/>
    <mergeCell ref="N23:N25"/>
    <mergeCell ref="O23:O25"/>
    <mergeCell ref="P23:P25"/>
    <mergeCell ref="W23:W25"/>
    <mergeCell ref="Q23:Q25"/>
    <mergeCell ref="R23:R25"/>
    <mergeCell ref="S23:S25"/>
    <mergeCell ref="T23:T25"/>
    <mergeCell ref="U23:U25"/>
    <mergeCell ref="V23:V25"/>
    <mergeCell ref="W14:W16"/>
    <mergeCell ref="A17:A19"/>
    <mergeCell ref="B17:B19"/>
    <mergeCell ref="E17:E19"/>
    <mergeCell ref="F17:F19"/>
    <mergeCell ref="G17:G19"/>
    <mergeCell ref="H17:H19"/>
    <mergeCell ref="I17:I19"/>
    <mergeCell ref="O14:O16"/>
    <mergeCell ref="P14:P16"/>
    <mergeCell ref="Q14:Q16"/>
    <mergeCell ref="R14:R16"/>
    <mergeCell ref="S14:S16"/>
    <mergeCell ref="T14:T16"/>
    <mergeCell ref="J17:J19"/>
    <mergeCell ref="N17:N19"/>
    <mergeCell ref="U17:U19"/>
    <mergeCell ref="V17:V19"/>
    <mergeCell ref="W17:W19"/>
    <mergeCell ref="O17:O19"/>
    <mergeCell ref="P17:P19"/>
    <mergeCell ref="Q17:Q19"/>
    <mergeCell ref="R17:R19"/>
    <mergeCell ref="S17:S19"/>
    <mergeCell ref="A14:A16"/>
    <mergeCell ref="B14:B16"/>
    <mergeCell ref="E14:E16"/>
    <mergeCell ref="F14:F16"/>
    <mergeCell ref="G14:G16"/>
    <mergeCell ref="H14:H16"/>
    <mergeCell ref="I14:I16"/>
    <mergeCell ref="O11:O13"/>
    <mergeCell ref="P11:P13"/>
    <mergeCell ref="H11:H13"/>
    <mergeCell ref="I11:I13"/>
    <mergeCell ref="J11:J13"/>
    <mergeCell ref="K11:K25"/>
    <mergeCell ref="L11:L25"/>
    <mergeCell ref="N11:N13"/>
    <mergeCell ref="J14:J16"/>
    <mergeCell ref="N14:N16"/>
    <mergeCell ref="A23:A25"/>
    <mergeCell ref="B23:B25"/>
    <mergeCell ref="E23:E25"/>
    <mergeCell ref="F23:F25"/>
    <mergeCell ref="G23:G25"/>
    <mergeCell ref="J20:J22"/>
    <mergeCell ref="N20:N22"/>
    <mergeCell ref="A11:A13"/>
    <mergeCell ref="B11:B13"/>
    <mergeCell ref="C11:C25"/>
    <mergeCell ref="X8:AB8"/>
    <mergeCell ref="M9:M10"/>
    <mergeCell ref="N9:O9"/>
    <mergeCell ref="G9:G10"/>
    <mergeCell ref="H9:H10"/>
    <mergeCell ref="I9:I10"/>
    <mergeCell ref="J9:J10"/>
    <mergeCell ref="K9:K10"/>
    <mergeCell ref="L9:L10"/>
    <mergeCell ref="Y23:Y25"/>
    <mergeCell ref="X9:Y9"/>
    <mergeCell ref="A9:A10"/>
    <mergeCell ref="B9:B10"/>
    <mergeCell ref="A20:A22"/>
    <mergeCell ref="B20:B22"/>
    <mergeCell ref="E20:E22"/>
    <mergeCell ref="F20:F22"/>
    <mergeCell ref="G20:G22"/>
    <mergeCell ref="H20:H22"/>
    <mergeCell ref="I20:I22"/>
    <mergeCell ref="D11:D25"/>
    <mergeCell ref="A1:B4"/>
    <mergeCell ref="C1:W4"/>
    <mergeCell ref="A5:W5"/>
    <mergeCell ref="A6:W6"/>
    <mergeCell ref="A7:W7"/>
    <mergeCell ref="A8:M8"/>
    <mergeCell ref="N8:R8"/>
    <mergeCell ref="S8:W8"/>
    <mergeCell ref="U9:U10"/>
    <mergeCell ref="V9:V10"/>
    <mergeCell ref="W9:W10"/>
    <mergeCell ref="P9:P10"/>
    <mergeCell ref="Q9:Q10"/>
    <mergeCell ref="R9:R10"/>
    <mergeCell ref="S9:T9"/>
    <mergeCell ref="Y17:Y19"/>
    <mergeCell ref="Z23:Z25"/>
    <mergeCell ref="Z17:Z19"/>
    <mergeCell ref="AA17:AA19"/>
    <mergeCell ref="AB17:AB19"/>
    <mergeCell ref="Y20:Y22"/>
    <mergeCell ref="Z20:Z22"/>
    <mergeCell ref="AA20:AA22"/>
    <mergeCell ref="C9:C10"/>
    <mergeCell ref="D9:D10"/>
    <mergeCell ref="E9:E10"/>
    <mergeCell ref="F9:F10"/>
    <mergeCell ref="E11:E13"/>
    <mergeCell ref="F11:F13"/>
    <mergeCell ref="G11:G13"/>
    <mergeCell ref="U11:U13"/>
    <mergeCell ref="V11:V13"/>
    <mergeCell ref="W11:W13"/>
    <mergeCell ref="Q11:Q13"/>
    <mergeCell ref="R11:R13"/>
    <mergeCell ref="S11:S13"/>
    <mergeCell ref="T11:T13"/>
    <mergeCell ref="U14:U16"/>
    <mergeCell ref="V14:V16"/>
    <mergeCell ref="AB20:AB22"/>
    <mergeCell ref="Z9:Z10"/>
    <mergeCell ref="AA9:AA10"/>
    <mergeCell ref="AB9:AB10"/>
    <mergeCell ref="Y11:Y13"/>
    <mergeCell ref="Z11:Z13"/>
    <mergeCell ref="AA11:AA13"/>
    <mergeCell ref="AB11:AB13"/>
    <mergeCell ref="X26:X28"/>
    <mergeCell ref="X23:X25"/>
    <mergeCell ref="X20:X22"/>
    <mergeCell ref="X17:X19"/>
    <mergeCell ref="X14:X16"/>
    <mergeCell ref="X11:X13"/>
    <mergeCell ref="AA23:AA25"/>
    <mergeCell ref="AB23:AB25"/>
    <mergeCell ref="Y26:Y28"/>
    <mergeCell ref="Z26:Z28"/>
    <mergeCell ref="AA26:AA28"/>
    <mergeCell ref="AB26:AB28"/>
    <mergeCell ref="Y14:Y16"/>
    <mergeCell ref="Z14:Z16"/>
    <mergeCell ref="AA14:AA16"/>
    <mergeCell ref="AB14:AB16"/>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0"/>
  <sheetViews>
    <sheetView topLeftCell="X7" zoomScale="70" zoomScaleNormal="70" workbookViewId="0">
      <selection activeCell="AG11" sqref="AG11:AG13"/>
    </sheetView>
  </sheetViews>
  <sheetFormatPr baseColWidth="10" defaultRowHeight="15"/>
  <cols>
    <col min="1" max="1" width="21.7109375" customWidth="1"/>
    <col min="2" max="2" width="27.42578125" customWidth="1"/>
    <col min="3" max="3" width="23.28515625" customWidth="1"/>
    <col min="4" max="4" width="19" customWidth="1"/>
    <col min="5" max="5" width="23.7109375" customWidth="1"/>
    <col min="6" max="6" width="13.7109375" customWidth="1"/>
    <col min="7" max="7" width="14.42578125" customWidth="1"/>
    <col min="8" max="8" width="14.140625" customWidth="1"/>
    <col min="9" max="9" width="15.140625" customWidth="1"/>
    <col min="10" max="10" width="19.28515625" customWidth="1"/>
    <col min="11" max="11" width="14.42578125" customWidth="1"/>
    <col min="12" max="12" width="12.42578125" customWidth="1"/>
    <col min="13" max="13" width="13.28515625" style="37" customWidth="1"/>
    <col min="14" max="14" width="20.85546875" customWidth="1"/>
    <col min="15" max="15" width="29.5703125" customWidth="1"/>
    <col min="16" max="16" width="29.42578125" customWidth="1"/>
    <col min="17" max="17" width="15" customWidth="1"/>
    <col min="18" max="18" width="37.42578125" customWidth="1"/>
    <col min="19" max="19" width="19.28515625" customWidth="1"/>
    <col min="20" max="20" width="33.28515625" customWidth="1"/>
    <col min="21" max="21" width="39.42578125" customWidth="1"/>
    <col min="22" max="22" width="13.5703125" customWidth="1"/>
    <col min="23" max="23" width="25.42578125" customWidth="1"/>
    <col min="24" max="24" width="19.28515625" customWidth="1"/>
    <col min="25" max="25" width="20.140625" customWidth="1"/>
    <col min="26" max="26" width="34.7109375" customWidth="1"/>
    <col min="27" max="27" width="17.140625" customWidth="1"/>
    <col min="28" max="28" width="29" customWidth="1"/>
    <col min="29" max="29" width="32" customWidth="1"/>
    <col min="30" max="30" width="26.85546875" customWidth="1"/>
    <col min="31" max="31" width="39.42578125" customWidth="1"/>
    <col min="32" max="32" width="15.85546875" customWidth="1"/>
    <col min="33" max="33" width="30.5703125" customWidth="1"/>
    <col min="34" max="34" width="25" bestFit="1" customWidth="1"/>
    <col min="247" max="247" width="24.28515625" customWidth="1"/>
    <col min="248" max="249" width="24.7109375" customWidth="1"/>
    <col min="250" max="250" width="17.7109375" customWidth="1"/>
    <col min="252" max="252" width="12.42578125" customWidth="1"/>
    <col min="253" max="253" width="12" customWidth="1"/>
    <col min="254" max="254" width="20.85546875" customWidth="1"/>
    <col min="255" max="255" width="17.7109375" customWidth="1"/>
    <col min="256" max="256" width="20" customWidth="1"/>
    <col min="257" max="257" width="33.28515625" customWidth="1"/>
    <col min="258" max="258" width="12.42578125" customWidth="1"/>
    <col min="259" max="259" width="21.5703125" customWidth="1"/>
    <col min="260" max="261" width="19" customWidth="1"/>
    <col min="262" max="262" width="16.42578125" customWidth="1"/>
    <col min="263" max="263" width="25" customWidth="1"/>
    <col min="265" max="265" width="22.5703125" customWidth="1"/>
    <col min="266" max="266" width="20.42578125" customWidth="1"/>
    <col min="267" max="267" width="16.7109375" customWidth="1"/>
    <col min="268" max="268" width="19.5703125" customWidth="1"/>
    <col min="269" max="269" width="24.5703125" customWidth="1"/>
    <col min="270" max="270" width="14.140625" customWidth="1"/>
    <col min="271" max="271" width="24.5703125" customWidth="1"/>
    <col min="272" max="272" width="19.42578125" customWidth="1"/>
    <col min="274" max="274" width="14.28515625" customWidth="1"/>
    <col min="275" max="275" width="19.42578125" customWidth="1"/>
    <col min="276" max="276" width="13.28515625" customWidth="1"/>
    <col min="277" max="277" width="19.28515625" customWidth="1"/>
    <col min="503" max="503" width="24.28515625" customWidth="1"/>
    <col min="504" max="505" width="24.7109375" customWidth="1"/>
    <col min="506" max="506" width="17.7109375" customWidth="1"/>
    <col min="508" max="508" width="12.42578125" customWidth="1"/>
    <col min="509" max="509" width="12" customWidth="1"/>
    <col min="510" max="510" width="20.85546875" customWidth="1"/>
    <col min="511" max="511" width="17.7109375" customWidth="1"/>
    <col min="512" max="512" width="20" customWidth="1"/>
    <col min="513" max="513" width="33.28515625" customWidth="1"/>
    <col min="514" max="514" width="12.42578125" customWidth="1"/>
    <col min="515" max="515" width="21.5703125" customWidth="1"/>
    <col min="516" max="517" width="19" customWidth="1"/>
    <col min="518" max="518" width="16.42578125" customWidth="1"/>
    <col min="519" max="519" width="25" customWidth="1"/>
    <col min="521" max="521" width="22.5703125" customWidth="1"/>
    <col min="522" max="522" width="20.42578125" customWidth="1"/>
    <col min="523" max="523" width="16.7109375" customWidth="1"/>
    <col min="524" max="524" width="19.5703125" customWidth="1"/>
    <col min="525" max="525" width="24.5703125" customWidth="1"/>
    <col min="526" max="526" width="14.140625" customWidth="1"/>
    <col min="527" max="527" width="24.5703125" customWidth="1"/>
    <col min="528" max="528" width="19.42578125" customWidth="1"/>
    <col min="530" max="530" width="14.28515625" customWidth="1"/>
    <col min="531" max="531" width="19.42578125" customWidth="1"/>
    <col min="532" max="532" width="13.28515625" customWidth="1"/>
    <col min="533" max="533" width="19.28515625" customWidth="1"/>
    <col min="759" max="759" width="24.28515625" customWidth="1"/>
    <col min="760" max="761" width="24.7109375" customWidth="1"/>
    <col min="762" max="762" width="17.7109375" customWidth="1"/>
    <col min="764" max="764" width="12.42578125" customWidth="1"/>
    <col min="765" max="765" width="12" customWidth="1"/>
    <col min="766" max="766" width="20.85546875" customWidth="1"/>
    <col min="767" max="767" width="17.7109375" customWidth="1"/>
    <col min="768" max="768" width="20" customWidth="1"/>
    <col min="769" max="769" width="33.28515625" customWidth="1"/>
    <col min="770" max="770" width="12.42578125" customWidth="1"/>
    <col min="771" max="771" width="21.5703125" customWidth="1"/>
    <col min="772" max="773" width="19" customWidth="1"/>
    <col min="774" max="774" width="16.42578125" customWidth="1"/>
    <col min="775" max="775" width="25" customWidth="1"/>
    <col min="777" max="777" width="22.5703125" customWidth="1"/>
    <col min="778" max="778" width="20.42578125" customWidth="1"/>
    <col min="779" max="779" width="16.7109375" customWidth="1"/>
    <col min="780" max="780" width="19.5703125" customWidth="1"/>
    <col min="781" max="781" width="24.5703125" customWidth="1"/>
    <col min="782" max="782" width="14.140625" customWidth="1"/>
    <col min="783" max="783" width="24.5703125" customWidth="1"/>
    <col min="784" max="784" width="19.42578125" customWidth="1"/>
    <col min="786" max="786" width="14.28515625" customWidth="1"/>
    <col min="787" max="787" width="19.42578125" customWidth="1"/>
    <col min="788" max="788" width="13.28515625" customWidth="1"/>
    <col min="789" max="789" width="19.28515625" customWidth="1"/>
    <col min="1015" max="1015" width="24.28515625" customWidth="1"/>
    <col min="1016" max="1017" width="24.7109375" customWidth="1"/>
    <col min="1018" max="1018" width="17.7109375" customWidth="1"/>
    <col min="1020" max="1020" width="12.42578125" customWidth="1"/>
    <col min="1021" max="1021" width="12" customWidth="1"/>
    <col min="1022" max="1022" width="20.85546875" customWidth="1"/>
    <col min="1023" max="1023" width="17.7109375" customWidth="1"/>
    <col min="1024" max="1024" width="20" customWidth="1"/>
    <col min="1025" max="1025" width="33.28515625" customWidth="1"/>
    <col min="1026" max="1026" width="12.42578125" customWidth="1"/>
    <col min="1027" max="1027" width="21.5703125" customWidth="1"/>
    <col min="1028" max="1029" width="19" customWidth="1"/>
    <col min="1030" max="1030" width="16.42578125" customWidth="1"/>
    <col min="1031" max="1031" width="25" customWidth="1"/>
    <col min="1033" max="1033" width="22.5703125" customWidth="1"/>
    <col min="1034" max="1034" width="20.42578125" customWidth="1"/>
    <col min="1035" max="1035" width="16.7109375" customWidth="1"/>
    <col min="1036" max="1036" width="19.5703125" customWidth="1"/>
    <col min="1037" max="1037" width="24.5703125" customWidth="1"/>
    <col min="1038" max="1038" width="14.140625" customWidth="1"/>
    <col min="1039" max="1039" width="24.5703125" customWidth="1"/>
    <col min="1040" max="1040" width="19.42578125" customWidth="1"/>
    <col min="1042" max="1042" width="14.28515625" customWidth="1"/>
    <col min="1043" max="1043" width="19.42578125" customWidth="1"/>
    <col min="1044" max="1044" width="13.28515625" customWidth="1"/>
    <col min="1045" max="1045" width="19.28515625" customWidth="1"/>
    <col min="1271" max="1271" width="24.28515625" customWidth="1"/>
    <col min="1272" max="1273" width="24.7109375" customWidth="1"/>
    <col min="1274" max="1274" width="17.7109375" customWidth="1"/>
    <col min="1276" max="1276" width="12.42578125" customWidth="1"/>
    <col min="1277" max="1277" width="12" customWidth="1"/>
    <col min="1278" max="1278" width="20.85546875" customWidth="1"/>
    <col min="1279" max="1279" width="17.7109375" customWidth="1"/>
    <col min="1280" max="1280" width="20" customWidth="1"/>
    <col min="1281" max="1281" width="33.28515625" customWidth="1"/>
    <col min="1282" max="1282" width="12.42578125" customWidth="1"/>
    <col min="1283" max="1283" width="21.5703125" customWidth="1"/>
    <col min="1284" max="1285" width="19" customWidth="1"/>
    <col min="1286" max="1286" width="16.42578125" customWidth="1"/>
    <col min="1287" max="1287" width="25" customWidth="1"/>
    <col min="1289" max="1289" width="22.5703125" customWidth="1"/>
    <col min="1290" max="1290" width="20.42578125" customWidth="1"/>
    <col min="1291" max="1291" width="16.7109375" customWidth="1"/>
    <col min="1292" max="1292" width="19.5703125" customWidth="1"/>
    <col min="1293" max="1293" width="24.5703125" customWidth="1"/>
    <col min="1294" max="1294" width="14.140625" customWidth="1"/>
    <col min="1295" max="1295" width="24.5703125" customWidth="1"/>
    <col min="1296" max="1296" width="19.42578125" customWidth="1"/>
    <col min="1298" max="1298" width="14.28515625" customWidth="1"/>
    <col min="1299" max="1299" width="19.42578125" customWidth="1"/>
    <col min="1300" max="1300" width="13.28515625" customWidth="1"/>
    <col min="1301" max="1301" width="19.28515625" customWidth="1"/>
    <col min="1527" max="1527" width="24.28515625" customWidth="1"/>
    <col min="1528" max="1529" width="24.7109375" customWidth="1"/>
    <col min="1530" max="1530" width="17.7109375" customWidth="1"/>
    <col min="1532" max="1532" width="12.42578125" customWidth="1"/>
    <col min="1533" max="1533" width="12" customWidth="1"/>
    <col min="1534" max="1534" width="20.85546875" customWidth="1"/>
    <col min="1535" max="1535" width="17.7109375" customWidth="1"/>
    <col min="1536" max="1536" width="20" customWidth="1"/>
    <col min="1537" max="1537" width="33.28515625" customWidth="1"/>
    <col min="1538" max="1538" width="12.42578125" customWidth="1"/>
    <col min="1539" max="1539" width="21.5703125" customWidth="1"/>
    <col min="1540" max="1541" width="19" customWidth="1"/>
    <col min="1542" max="1542" width="16.42578125" customWidth="1"/>
    <col min="1543" max="1543" width="25" customWidth="1"/>
    <col min="1545" max="1545" width="22.5703125" customWidth="1"/>
    <col min="1546" max="1546" width="20.42578125" customWidth="1"/>
    <col min="1547" max="1547" width="16.7109375" customWidth="1"/>
    <col min="1548" max="1548" width="19.5703125" customWidth="1"/>
    <col min="1549" max="1549" width="24.5703125" customWidth="1"/>
    <col min="1550" max="1550" width="14.140625" customWidth="1"/>
    <col min="1551" max="1551" width="24.5703125" customWidth="1"/>
    <col min="1552" max="1552" width="19.42578125" customWidth="1"/>
    <col min="1554" max="1554" width="14.28515625" customWidth="1"/>
    <col min="1555" max="1555" width="19.42578125" customWidth="1"/>
    <col min="1556" max="1556" width="13.28515625" customWidth="1"/>
    <col min="1557" max="1557" width="19.28515625" customWidth="1"/>
    <col min="1783" max="1783" width="24.28515625" customWidth="1"/>
    <col min="1784" max="1785" width="24.7109375" customWidth="1"/>
    <col min="1786" max="1786" width="17.7109375" customWidth="1"/>
    <col min="1788" max="1788" width="12.42578125" customWidth="1"/>
    <col min="1789" max="1789" width="12" customWidth="1"/>
    <col min="1790" max="1790" width="20.85546875" customWidth="1"/>
    <col min="1791" max="1791" width="17.7109375" customWidth="1"/>
    <col min="1792" max="1792" width="20" customWidth="1"/>
    <col min="1793" max="1793" width="33.28515625" customWidth="1"/>
    <col min="1794" max="1794" width="12.42578125" customWidth="1"/>
    <col min="1795" max="1795" width="21.5703125" customWidth="1"/>
    <col min="1796" max="1797" width="19" customWidth="1"/>
    <col min="1798" max="1798" width="16.42578125" customWidth="1"/>
    <col min="1799" max="1799" width="25" customWidth="1"/>
    <col min="1801" max="1801" width="22.5703125" customWidth="1"/>
    <col min="1802" max="1802" width="20.42578125" customWidth="1"/>
    <col min="1803" max="1803" width="16.7109375" customWidth="1"/>
    <col min="1804" max="1804" width="19.5703125" customWidth="1"/>
    <col min="1805" max="1805" width="24.5703125" customWidth="1"/>
    <col min="1806" max="1806" width="14.140625" customWidth="1"/>
    <col min="1807" max="1807" width="24.5703125" customWidth="1"/>
    <col min="1808" max="1808" width="19.42578125" customWidth="1"/>
    <col min="1810" max="1810" width="14.28515625" customWidth="1"/>
    <col min="1811" max="1811" width="19.42578125" customWidth="1"/>
    <col min="1812" max="1812" width="13.28515625" customWidth="1"/>
    <col min="1813" max="1813" width="19.28515625" customWidth="1"/>
    <col min="2039" max="2039" width="24.28515625" customWidth="1"/>
    <col min="2040" max="2041" width="24.7109375" customWidth="1"/>
    <col min="2042" max="2042" width="17.7109375" customWidth="1"/>
    <col min="2044" max="2044" width="12.42578125" customWidth="1"/>
    <col min="2045" max="2045" width="12" customWidth="1"/>
    <col min="2046" max="2046" width="20.85546875" customWidth="1"/>
    <col min="2047" max="2047" width="17.7109375" customWidth="1"/>
    <col min="2048" max="2048" width="20" customWidth="1"/>
    <col min="2049" max="2049" width="33.28515625" customWidth="1"/>
    <col min="2050" max="2050" width="12.42578125" customWidth="1"/>
    <col min="2051" max="2051" width="21.5703125" customWidth="1"/>
    <col min="2052" max="2053" width="19" customWidth="1"/>
    <col min="2054" max="2054" width="16.42578125" customWidth="1"/>
    <col min="2055" max="2055" width="25" customWidth="1"/>
    <col min="2057" max="2057" width="22.5703125" customWidth="1"/>
    <col min="2058" max="2058" width="20.42578125" customWidth="1"/>
    <col min="2059" max="2059" width="16.7109375" customWidth="1"/>
    <col min="2060" max="2060" width="19.5703125" customWidth="1"/>
    <col min="2061" max="2061" width="24.5703125" customWidth="1"/>
    <col min="2062" max="2062" width="14.140625" customWidth="1"/>
    <col min="2063" max="2063" width="24.5703125" customWidth="1"/>
    <col min="2064" max="2064" width="19.42578125" customWidth="1"/>
    <col min="2066" max="2066" width="14.28515625" customWidth="1"/>
    <col min="2067" max="2067" width="19.42578125" customWidth="1"/>
    <col min="2068" max="2068" width="13.28515625" customWidth="1"/>
    <col min="2069" max="2069" width="19.28515625" customWidth="1"/>
    <col min="2295" max="2295" width="24.28515625" customWidth="1"/>
    <col min="2296" max="2297" width="24.7109375" customWidth="1"/>
    <col min="2298" max="2298" width="17.7109375" customWidth="1"/>
    <col min="2300" max="2300" width="12.42578125" customWidth="1"/>
    <col min="2301" max="2301" width="12" customWidth="1"/>
    <col min="2302" max="2302" width="20.85546875" customWidth="1"/>
    <col min="2303" max="2303" width="17.7109375" customWidth="1"/>
    <col min="2304" max="2304" width="20" customWidth="1"/>
    <col min="2305" max="2305" width="33.28515625" customWidth="1"/>
    <col min="2306" max="2306" width="12.42578125" customWidth="1"/>
    <col min="2307" max="2307" width="21.5703125" customWidth="1"/>
    <col min="2308" max="2309" width="19" customWidth="1"/>
    <col min="2310" max="2310" width="16.42578125" customWidth="1"/>
    <col min="2311" max="2311" width="25" customWidth="1"/>
    <col min="2313" max="2313" width="22.5703125" customWidth="1"/>
    <col min="2314" max="2314" width="20.42578125" customWidth="1"/>
    <col min="2315" max="2315" width="16.7109375" customWidth="1"/>
    <col min="2316" max="2316" width="19.5703125" customWidth="1"/>
    <col min="2317" max="2317" width="24.5703125" customWidth="1"/>
    <col min="2318" max="2318" width="14.140625" customWidth="1"/>
    <col min="2319" max="2319" width="24.5703125" customWidth="1"/>
    <col min="2320" max="2320" width="19.42578125" customWidth="1"/>
    <col min="2322" max="2322" width="14.28515625" customWidth="1"/>
    <col min="2323" max="2323" width="19.42578125" customWidth="1"/>
    <col min="2324" max="2324" width="13.28515625" customWidth="1"/>
    <col min="2325" max="2325" width="19.28515625" customWidth="1"/>
    <col min="2551" max="2551" width="24.28515625" customWidth="1"/>
    <col min="2552" max="2553" width="24.7109375" customWidth="1"/>
    <col min="2554" max="2554" width="17.7109375" customWidth="1"/>
    <col min="2556" max="2556" width="12.42578125" customWidth="1"/>
    <col min="2557" max="2557" width="12" customWidth="1"/>
    <col min="2558" max="2558" width="20.85546875" customWidth="1"/>
    <col min="2559" max="2559" width="17.7109375" customWidth="1"/>
    <col min="2560" max="2560" width="20" customWidth="1"/>
    <col min="2561" max="2561" width="33.28515625" customWidth="1"/>
    <col min="2562" max="2562" width="12.42578125" customWidth="1"/>
    <col min="2563" max="2563" width="21.5703125" customWidth="1"/>
    <col min="2564" max="2565" width="19" customWidth="1"/>
    <col min="2566" max="2566" width="16.42578125" customWidth="1"/>
    <col min="2567" max="2567" width="25" customWidth="1"/>
    <col min="2569" max="2569" width="22.5703125" customWidth="1"/>
    <col min="2570" max="2570" width="20.42578125" customWidth="1"/>
    <col min="2571" max="2571" width="16.7109375" customWidth="1"/>
    <col min="2572" max="2572" width="19.5703125" customWidth="1"/>
    <col min="2573" max="2573" width="24.5703125" customWidth="1"/>
    <col min="2574" max="2574" width="14.140625" customWidth="1"/>
    <col min="2575" max="2575" width="24.5703125" customWidth="1"/>
    <col min="2576" max="2576" width="19.42578125" customWidth="1"/>
    <col min="2578" max="2578" width="14.28515625" customWidth="1"/>
    <col min="2579" max="2579" width="19.42578125" customWidth="1"/>
    <col min="2580" max="2580" width="13.28515625" customWidth="1"/>
    <col min="2581" max="2581" width="19.28515625" customWidth="1"/>
    <col min="2807" max="2807" width="24.28515625" customWidth="1"/>
    <col min="2808" max="2809" width="24.7109375" customWidth="1"/>
    <col min="2810" max="2810" width="17.7109375" customWidth="1"/>
    <col min="2812" max="2812" width="12.42578125" customWidth="1"/>
    <col min="2813" max="2813" width="12" customWidth="1"/>
    <col min="2814" max="2814" width="20.85546875" customWidth="1"/>
    <col min="2815" max="2815" width="17.7109375" customWidth="1"/>
    <col min="2816" max="2816" width="20" customWidth="1"/>
    <col min="2817" max="2817" width="33.28515625" customWidth="1"/>
    <col min="2818" max="2818" width="12.42578125" customWidth="1"/>
    <col min="2819" max="2819" width="21.5703125" customWidth="1"/>
    <col min="2820" max="2821" width="19" customWidth="1"/>
    <col min="2822" max="2822" width="16.42578125" customWidth="1"/>
    <col min="2823" max="2823" width="25" customWidth="1"/>
    <col min="2825" max="2825" width="22.5703125" customWidth="1"/>
    <col min="2826" max="2826" width="20.42578125" customWidth="1"/>
    <col min="2827" max="2827" width="16.7109375" customWidth="1"/>
    <col min="2828" max="2828" width="19.5703125" customWidth="1"/>
    <col min="2829" max="2829" width="24.5703125" customWidth="1"/>
    <col min="2830" max="2830" width="14.140625" customWidth="1"/>
    <col min="2831" max="2831" width="24.5703125" customWidth="1"/>
    <col min="2832" max="2832" width="19.42578125" customWidth="1"/>
    <col min="2834" max="2834" width="14.28515625" customWidth="1"/>
    <col min="2835" max="2835" width="19.42578125" customWidth="1"/>
    <col min="2836" max="2836" width="13.28515625" customWidth="1"/>
    <col min="2837" max="2837" width="19.28515625" customWidth="1"/>
    <col min="3063" max="3063" width="24.28515625" customWidth="1"/>
    <col min="3064" max="3065" width="24.7109375" customWidth="1"/>
    <col min="3066" max="3066" width="17.7109375" customWidth="1"/>
    <col min="3068" max="3068" width="12.42578125" customWidth="1"/>
    <col min="3069" max="3069" width="12" customWidth="1"/>
    <col min="3070" max="3070" width="20.85546875" customWidth="1"/>
    <col min="3071" max="3071" width="17.7109375" customWidth="1"/>
    <col min="3072" max="3072" width="20" customWidth="1"/>
    <col min="3073" max="3073" width="33.28515625" customWidth="1"/>
    <col min="3074" max="3074" width="12.42578125" customWidth="1"/>
    <col min="3075" max="3075" width="21.5703125" customWidth="1"/>
    <col min="3076" max="3077" width="19" customWidth="1"/>
    <col min="3078" max="3078" width="16.42578125" customWidth="1"/>
    <col min="3079" max="3079" width="25" customWidth="1"/>
    <col min="3081" max="3081" width="22.5703125" customWidth="1"/>
    <col min="3082" max="3082" width="20.42578125" customWidth="1"/>
    <col min="3083" max="3083" width="16.7109375" customWidth="1"/>
    <col min="3084" max="3084" width="19.5703125" customWidth="1"/>
    <col min="3085" max="3085" width="24.5703125" customWidth="1"/>
    <col min="3086" max="3086" width="14.140625" customWidth="1"/>
    <col min="3087" max="3087" width="24.5703125" customWidth="1"/>
    <col min="3088" max="3088" width="19.42578125" customWidth="1"/>
    <col min="3090" max="3090" width="14.28515625" customWidth="1"/>
    <col min="3091" max="3091" width="19.42578125" customWidth="1"/>
    <col min="3092" max="3092" width="13.28515625" customWidth="1"/>
    <col min="3093" max="3093" width="19.28515625" customWidth="1"/>
    <col min="3319" max="3319" width="24.28515625" customWidth="1"/>
    <col min="3320" max="3321" width="24.7109375" customWidth="1"/>
    <col min="3322" max="3322" width="17.7109375" customWidth="1"/>
    <col min="3324" max="3324" width="12.42578125" customWidth="1"/>
    <col min="3325" max="3325" width="12" customWidth="1"/>
    <col min="3326" max="3326" width="20.85546875" customWidth="1"/>
    <col min="3327" max="3327" width="17.7109375" customWidth="1"/>
    <col min="3328" max="3328" width="20" customWidth="1"/>
    <col min="3329" max="3329" width="33.28515625" customWidth="1"/>
    <col min="3330" max="3330" width="12.42578125" customWidth="1"/>
    <col min="3331" max="3331" width="21.5703125" customWidth="1"/>
    <col min="3332" max="3333" width="19" customWidth="1"/>
    <col min="3334" max="3334" width="16.42578125" customWidth="1"/>
    <col min="3335" max="3335" width="25" customWidth="1"/>
    <col min="3337" max="3337" width="22.5703125" customWidth="1"/>
    <col min="3338" max="3338" width="20.42578125" customWidth="1"/>
    <col min="3339" max="3339" width="16.7109375" customWidth="1"/>
    <col min="3340" max="3340" width="19.5703125" customWidth="1"/>
    <col min="3341" max="3341" width="24.5703125" customWidth="1"/>
    <col min="3342" max="3342" width="14.140625" customWidth="1"/>
    <col min="3343" max="3343" width="24.5703125" customWidth="1"/>
    <col min="3344" max="3344" width="19.42578125" customWidth="1"/>
    <col min="3346" max="3346" width="14.28515625" customWidth="1"/>
    <col min="3347" max="3347" width="19.42578125" customWidth="1"/>
    <col min="3348" max="3348" width="13.28515625" customWidth="1"/>
    <col min="3349" max="3349" width="19.28515625" customWidth="1"/>
    <col min="3575" max="3575" width="24.28515625" customWidth="1"/>
    <col min="3576" max="3577" width="24.7109375" customWidth="1"/>
    <col min="3578" max="3578" width="17.7109375" customWidth="1"/>
    <col min="3580" max="3580" width="12.42578125" customWidth="1"/>
    <col min="3581" max="3581" width="12" customWidth="1"/>
    <col min="3582" max="3582" width="20.85546875" customWidth="1"/>
    <col min="3583" max="3583" width="17.7109375" customWidth="1"/>
    <col min="3584" max="3584" width="20" customWidth="1"/>
    <col min="3585" max="3585" width="33.28515625" customWidth="1"/>
    <col min="3586" max="3586" width="12.42578125" customWidth="1"/>
    <col min="3587" max="3587" width="21.5703125" customWidth="1"/>
    <col min="3588" max="3589" width="19" customWidth="1"/>
    <col min="3590" max="3590" width="16.42578125" customWidth="1"/>
    <col min="3591" max="3591" width="25" customWidth="1"/>
    <col min="3593" max="3593" width="22.5703125" customWidth="1"/>
    <col min="3594" max="3594" width="20.42578125" customWidth="1"/>
    <col min="3595" max="3595" width="16.7109375" customWidth="1"/>
    <col min="3596" max="3596" width="19.5703125" customWidth="1"/>
    <col min="3597" max="3597" width="24.5703125" customWidth="1"/>
    <col min="3598" max="3598" width="14.140625" customWidth="1"/>
    <col min="3599" max="3599" width="24.5703125" customWidth="1"/>
    <col min="3600" max="3600" width="19.42578125" customWidth="1"/>
    <col min="3602" max="3602" width="14.28515625" customWidth="1"/>
    <col min="3603" max="3603" width="19.42578125" customWidth="1"/>
    <col min="3604" max="3604" width="13.28515625" customWidth="1"/>
    <col min="3605" max="3605" width="19.28515625" customWidth="1"/>
    <col min="3831" max="3831" width="24.28515625" customWidth="1"/>
    <col min="3832" max="3833" width="24.7109375" customWidth="1"/>
    <col min="3834" max="3834" width="17.7109375" customWidth="1"/>
    <col min="3836" max="3836" width="12.42578125" customWidth="1"/>
    <col min="3837" max="3837" width="12" customWidth="1"/>
    <col min="3838" max="3838" width="20.85546875" customWidth="1"/>
    <col min="3839" max="3839" width="17.7109375" customWidth="1"/>
    <col min="3840" max="3840" width="20" customWidth="1"/>
    <col min="3841" max="3841" width="33.28515625" customWidth="1"/>
    <col min="3842" max="3842" width="12.42578125" customWidth="1"/>
    <col min="3843" max="3843" width="21.5703125" customWidth="1"/>
    <col min="3844" max="3845" width="19" customWidth="1"/>
    <col min="3846" max="3846" width="16.42578125" customWidth="1"/>
    <col min="3847" max="3847" width="25" customWidth="1"/>
    <col min="3849" max="3849" width="22.5703125" customWidth="1"/>
    <col min="3850" max="3850" width="20.42578125" customWidth="1"/>
    <col min="3851" max="3851" width="16.7109375" customWidth="1"/>
    <col min="3852" max="3852" width="19.5703125" customWidth="1"/>
    <col min="3853" max="3853" width="24.5703125" customWidth="1"/>
    <col min="3854" max="3854" width="14.140625" customWidth="1"/>
    <col min="3855" max="3855" width="24.5703125" customWidth="1"/>
    <col min="3856" max="3856" width="19.42578125" customWidth="1"/>
    <col min="3858" max="3858" width="14.28515625" customWidth="1"/>
    <col min="3859" max="3859" width="19.42578125" customWidth="1"/>
    <col min="3860" max="3860" width="13.28515625" customWidth="1"/>
    <col min="3861" max="3861" width="19.28515625" customWidth="1"/>
    <col min="4087" max="4087" width="24.28515625" customWidth="1"/>
    <col min="4088" max="4089" width="24.7109375" customWidth="1"/>
    <col min="4090" max="4090" width="17.7109375" customWidth="1"/>
    <col min="4092" max="4092" width="12.42578125" customWidth="1"/>
    <col min="4093" max="4093" width="12" customWidth="1"/>
    <col min="4094" max="4094" width="20.85546875" customWidth="1"/>
    <col min="4095" max="4095" width="17.7109375" customWidth="1"/>
    <col min="4096" max="4096" width="20" customWidth="1"/>
    <col min="4097" max="4097" width="33.28515625" customWidth="1"/>
    <col min="4098" max="4098" width="12.42578125" customWidth="1"/>
    <col min="4099" max="4099" width="21.5703125" customWidth="1"/>
    <col min="4100" max="4101" width="19" customWidth="1"/>
    <col min="4102" max="4102" width="16.42578125" customWidth="1"/>
    <col min="4103" max="4103" width="25" customWidth="1"/>
    <col min="4105" max="4105" width="22.5703125" customWidth="1"/>
    <col min="4106" max="4106" width="20.42578125" customWidth="1"/>
    <col min="4107" max="4107" width="16.7109375" customWidth="1"/>
    <col min="4108" max="4108" width="19.5703125" customWidth="1"/>
    <col min="4109" max="4109" width="24.5703125" customWidth="1"/>
    <col min="4110" max="4110" width="14.140625" customWidth="1"/>
    <col min="4111" max="4111" width="24.5703125" customWidth="1"/>
    <col min="4112" max="4112" width="19.42578125" customWidth="1"/>
    <col min="4114" max="4114" width="14.28515625" customWidth="1"/>
    <col min="4115" max="4115" width="19.42578125" customWidth="1"/>
    <col min="4116" max="4116" width="13.28515625" customWidth="1"/>
    <col min="4117" max="4117" width="19.28515625" customWidth="1"/>
    <col min="4343" max="4343" width="24.28515625" customWidth="1"/>
    <col min="4344" max="4345" width="24.7109375" customWidth="1"/>
    <col min="4346" max="4346" width="17.7109375" customWidth="1"/>
    <col min="4348" max="4348" width="12.42578125" customWidth="1"/>
    <col min="4349" max="4349" width="12" customWidth="1"/>
    <col min="4350" max="4350" width="20.85546875" customWidth="1"/>
    <col min="4351" max="4351" width="17.7109375" customWidth="1"/>
    <col min="4352" max="4352" width="20" customWidth="1"/>
    <col min="4353" max="4353" width="33.28515625" customWidth="1"/>
    <col min="4354" max="4354" width="12.42578125" customWidth="1"/>
    <col min="4355" max="4355" width="21.5703125" customWidth="1"/>
    <col min="4356" max="4357" width="19" customWidth="1"/>
    <col min="4358" max="4358" width="16.42578125" customWidth="1"/>
    <col min="4359" max="4359" width="25" customWidth="1"/>
    <col min="4361" max="4361" width="22.5703125" customWidth="1"/>
    <col min="4362" max="4362" width="20.42578125" customWidth="1"/>
    <col min="4363" max="4363" width="16.7109375" customWidth="1"/>
    <col min="4364" max="4364" width="19.5703125" customWidth="1"/>
    <col min="4365" max="4365" width="24.5703125" customWidth="1"/>
    <col min="4366" max="4366" width="14.140625" customWidth="1"/>
    <col min="4367" max="4367" width="24.5703125" customWidth="1"/>
    <col min="4368" max="4368" width="19.42578125" customWidth="1"/>
    <col min="4370" max="4370" width="14.28515625" customWidth="1"/>
    <col min="4371" max="4371" width="19.42578125" customWidth="1"/>
    <col min="4372" max="4372" width="13.28515625" customWidth="1"/>
    <col min="4373" max="4373" width="19.28515625" customWidth="1"/>
    <col min="4599" max="4599" width="24.28515625" customWidth="1"/>
    <col min="4600" max="4601" width="24.7109375" customWidth="1"/>
    <col min="4602" max="4602" width="17.7109375" customWidth="1"/>
    <col min="4604" max="4604" width="12.42578125" customWidth="1"/>
    <col min="4605" max="4605" width="12" customWidth="1"/>
    <col min="4606" max="4606" width="20.85546875" customWidth="1"/>
    <col min="4607" max="4607" width="17.7109375" customWidth="1"/>
    <col min="4608" max="4608" width="20" customWidth="1"/>
    <col min="4609" max="4609" width="33.28515625" customWidth="1"/>
    <col min="4610" max="4610" width="12.42578125" customWidth="1"/>
    <col min="4611" max="4611" width="21.5703125" customWidth="1"/>
    <col min="4612" max="4613" width="19" customWidth="1"/>
    <col min="4614" max="4614" width="16.42578125" customWidth="1"/>
    <col min="4615" max="4615" width="25" customWidth="1"/>
    <col min="4617" max="4617" width="22.5703125" customWidth="1"/>
    <col min="4618" max="4618" width="20.42578125" customWidth="1"/>
    <col min="4619" max="4619" width="16.7109375" customWidth="1"/>
    <col min="4620" max="4620" width="19.5703125" customWidth="1"/>
    <col min="4621" max="4621" width="24.5703125" customWidth="1"/>
    <col min="4622" max="4622" width="14.140625" customWidth="1"/>
    <col min="4623" max="4623" width="24.5703125" customWidth="1"/>
    <col min="4624" max="4624" width="19.42578125" customWidth="1"/>
    <col min="4626" max="4626" width="14.28515625" customWidth="1"/>
    <col min="4627" max="4627" width="19.42578125" customWidth="1"/>
    <col min="4628" max="4628" width="13.28515625" customWidth="1"/>
    <col min="4629" max="4629" width="19.28515625" customWidth="1"/>
    <col min="4855" max="4855" width="24.28515625" customWidth="1"/>
    <col min="4856" max="4857" width="24.7109375" customWidth="1"/>
    <col min="4858" max="4858" width="17.7109375" customWidth="1"/>
    <col min="4860" max="4860" width="12.42578125" customWidth="1"/>
    <col min="4861" max="4861" width="12" customWidth="1"/>
    <col min="4862" max="4862" width="20.85546875" customWidth="1"/>
    <col min="4863" max="4863" width="17.7109375" customWidth="1"/>
    <col min="4864" max="4864" width="20" customWidth="1"/>
    <col min="4865" max="4865" width="33.28515625" customWidth="1"/>
    <col min="4866" max="4866" width="12.42578125" customWidth="1"/>
    <col min="4867" max="4867" width="21.5703125" customWidth="1"/>
    <col min="4868" max="4869" width="19" customWidth="1"/>
    <col min="4870" max="4870" width="16.42578125" customWidth="1"/>
    <col min="4871" max="4871" width="25" customWidth="1"/>
    <col min="4873" max="4873" width="22.5703125" customWidth="1"/>
    <col min="4874" max="4874" width="20.42578125" customWidth="1"/>
    <col min="4875" max="4875" width="16.7109375" customWidth="1"/>
    <col min="4876" max="4876" width="19.5703125" customWidth="1"/>
    <col min="4877" max="4877" width="24.5703125" customWidth="1"/>
    <col min="4878" max="4878" width="14.140625" customWidth="1"/>
    <col min="4879" max="4879" width="24.5703125" customWidth="1"/>
    <col min="4880" max="4880" width="19.42578125" customWidth="1"/>
    <col min="4882" max="4882" width="14.28515625" customWidth="1"/>
    <col min="4883" max="4883" width="19.42578125" customWidth="1"/>
    <col min="4884" max="4884" width="13.28515625" customWidth="1"/>
    <col min="4885" max="4885" width="19.28515625" customWidth="1"/>
    <col min="5111" max="5111" width="24.28515625" customWidth="1"/>
    <col min="5112" max="5113" width="24.7109375" customWidth="1"/>
    <col min="5114" max="5114" width="17.7109375" customWidth="1"/>
    <col min="5116" max="5116" width="12.42578125" customWidth="1"/>
    <col min="5117" max="5117" width="12" customWidth="1"/>
    <col min="5118" max="5118" width="20.85546875" customWidth="1"/>
    <col min="5119" max="5119" width="17.7109375" customWidth="1"/>
    <col min="5120" max="5120" width="20" customWidth="1"/>
    <col min="5121" max="5121" width="33.28515625" customWidth="1"/>
    <col min="5122" max="5122" width="12.42578125" customWidth="1"/>
    <col min="5123" max="5123" width="21.5703125" customWidth="1"/>
    <col min="5124" max="5125" width="19" customWidth="1"/>
    <col min="5126" max="5126" width="16.42578125" customWidth="1"/>
    <col min="5127" max="5127" width="25" customWidth="1"/>
    <col min="5129" max="5129" width="22.5703125" customWidth="1"/>
    <col min="5130" max="5130" width="20.42578125" customWidth="1"/>
    <col min="5131" max="5131" width="16.7109375" customWidth="1"/>
    <col min="5132" max="5132" width="19.5703125" customWidth="1"/>
    <col min="5133" max="5133" width="24.5703125" customWidth="1"/>
    <col min="5134" max="5134" width="14.140625" customWidth="1"/>
    <col min="5135" max="5135" width="24.5703125" customWidth="1"/>
    <col min="5136" max="5136" width="19.42578125" customWidth="1"/>
    <col min="5138" max="5138" width="14.28515625" customWidth="1"/>
    <col min="5139" max="5139" width="19.42578125" customWidth="1"/>
    <col min="5140" max="5140" width="13.28515625" customWidth="1"/>
    <col min="5141" max="5141" width="19.28515625" customWidth="1"/>
    <col min="5367" max="5367" width="24.28515625" customWidth="1"/>
    <col min="5368" max="5369" width="24.7109375" customWidth="1"/>
    <col min="5370" max="5370" width="17.7109375" customWidth="1"/>
    <col min="5372" max="5372" width="12.42578125" customWidth="1"/>
    <col min="5373" max="5373" width="12" customWidth="1"/>
    <col min="5374" max="5374" width="20.85546875" customWidth="1"/>
    <col min="5375" max="5375" width="17.7109375" customWidth="1"/>
    <col min="5376" max="5376" width="20" customWidth="1"/>
    <col min="5377" max="5377" width="33.28515625" customWidth="1"/>
    <col min="5378" max="5378" width="12.42578125" customWidth="1"/>
    <col min="5379" max="5379" width="21.5703125" customWidth="1"/>
    <col min="5380" max="5381" width="19" customWidth="1"/>
    <col min="5382" max="5382" width="16.42578125" customWidth="1"/>
    <col min="5383" max="5383" width="25" customWidth="1"/>
    <col min="5385" max="5385" width="22.5703125" customWidth="1"/>
    <col min="5386" max="5386" width="20.42578125" customWidth="1"/>
    <col min="5387" max="5387" width="16.7109375" customWidth="1"/>
    <col min="5388" max="5388" width="19.5703125" customWidth="1"/>
    <col min="5389" max="5389" width="24.5703125" customWidth="1"/>
    <col min="5390" max="5390" width="14.140625" customWidth="1"/>
    <col min="5391" max="5391" width="24.5703125" customWidth="1"/>
    <col min="5392" max="5392" width="19.42578125" customWidth="1"/>
    <col min="5394" max="5394" width="14.28515625" customWidth="1"/>
    <col min="5395" max="5395" width="19.42578125" customWidth="1"/>
    <col min="5396" max="5396" width="13.28515625" customWidth="1"/>
    <col min="5397" max="5397" width="19.28515625" customWidth="1"/>
    <col min="5623" max="5623" width="24.28515625" customWidth="1"/>
    <col min="5624" max="5625" width="24.7109375" customWidth="1"/>
    <col min="5626" max="5626" width="17.7109375" customWidth="1"/>
    <col min="5628" max="5628" width="12.42578125" customWidth="1"/>
    <col min="5629" max="5629" width="12" customWidth="1"/>
    <col min="5630" max="5630" width="20.85546875" customWidth="1"/>
    <col min="5631" max="5631" width="17.7109375" customWidth="1"/>
    <col min="5632" max="5632" width="20" customWidth="1"/>
    <col min="5633" max="5633" width="33.28515625" customWidth="1"/>
    <col min="5634" max="5634" width="12.42578125" customWidth="1"/>
    <col min="5635" max="5635" width="21.5703125" customWidth="1"/>
    <col min="5636" max="5637" width="19" customWidth="1"/>
    <col min="5638" max="5638" width="16.42578125" customWidth="1"/>
    <col min="5639" max="5639" width="25" customWidth="1"/>
    <col min="5641" max="5641" width="22.5703125" customWidth="1"/>
    <col min="5642" max="5642" width="20.42578125" customWidth="1"/>
    <col min="5643" max="5643" width="16.7109375" customWidth="1"/>
    <col min="5644" max="5644" width="19.5703125" customWidth="1"/>
    <col min="5645" max="5645" width="24.5703125" customWidth="1"/>
    <col min="5646" max="5646" width="14.140625" customWidth="1"/>
    <col min="5647" max="5647" width="24.5703125" customWidth="1"/>
    <col min="5648" max="5648" width="19.42578125" customWidth="1"/>
    <col min="5650" max="5650" width="14.28515625" customWidth="1"/>
    <col min="5651" max="5651" width="19.42578125" customWidth="1"/>
    <col min="5652" max="5652" width="13.28515625" customWidth="1"/>
    <col min="5653" max="5653" width="19.28515625" customWidth="1"/>
    <col min="5879" max="5879" width="24.28515625" customWidth="1"/>
    <col min="5880" max="5881" width="24.7109375" customWidth="1"/>
    <col min="5882" max="5882" width="17.7109375" customWidth="1"/>
    <col min="5884" max="5884" width="12.42578125" customWidth="1"/>
    <col min="5885" max="5885" width="12" customWidth="1"/>
    <col min="5886" max="5886" width="20.85546875" customWidth="1"/>
    <col min="5887" max="5887" width="17.7109375" customWidth="1"/>
    <col min="5888" max="5888" width="20" customWidth="1"/>
    <col min="5889" max="5889" width="33.28515625" customWidth="1"/>
    <col min="5890" max="5890" width="12.42578125" customWidth="1"/>
    <col min="5891" max="5891" width="21.5703125" customWidth="1"/>
    <col min="5892" max="5893" width="19" customWidth="1"/>
    <col min="5894" max="5894" width="16.42578125" customWidth="1"/>
    <col min="5895" max="5895" width="25" customWidth="1"/>
    <col min="5897" max="5897" width="22.5703125" customWidth="1"/>
    <col min="5898" max="5898" width="20.42578125" customWidth="1"/>
    <col min="5899" max="5899" width="16.7109375" customWidth="1"/>
    <col min="5900" max="5900" width="19.5703125" customWidth="1"/>
    <col min="5901" max="5901" width="24.5703125" customWidth="1"/>
    <col min="5902" max="5902" width="14.140625" customWidth="1"/>
    <col min="5903" max="5903" width="24.5703125" customWidth="1"/>
    <col min="5904" max="5904" width="19.42578125" customWidth="1"/>
    <col min="5906" max="5906" width="14.28515625" customWidth="1"/>
    <col min="5907" max="5907" width="19.42578125" customWidth="1"/>
    <col min="5908" max="5908" width="13.28515625" customWidth="1"/>
    <col min="5909" max="5909" width="19.28515625" customWidth="1"/>
    <col min="6135" max="6135" width="24.28515625" customWidth="1"/>
    <col min="6136" max="6137" width="24.7109375" customWidth="1"/>
    <col min="6138" max="6138" width="17.7109375" customWidth="1"/>
    <col min="6140" max="6140" width="12.42578125" customWidth="1"/>
    <col min="6141" max="6141" width="12" customWidth="1"/>
    <col min="6142" max="6142" width="20.85546875" customWidth="1"/>
    <col min="6143" max="6143" width="17.7109375" customWidth="1"/>
    <col min="6144" max="6144" width="20" customWidth="1"/>
    <col min="6145" max="6145" width="33.28515625" customWidth="1"/>
    <col min="6146" max="6146" width="12.42578125" customWidth="1"/>
    <col min="6147" max="6147" width="21.5703125" customWidth="1"/>
    <col min="6148" max="6149" width="19" customWidth="1"/>
    <col min="6150" max="6150" width="16.42578125" customWidth="1"/>
    <col min="6151" max="6151" width="25" customWidth="1"/>
    <col min="6153" max="6153" width="22.5703125" customWidth="1"/>
    <col min="6154" max="6154" width="20.42578125" customWidth="1"/>
    <col min="6155" max="6155" width="16.7109375" customWidth="1"/>
    <col min="6156" max="6156" width="19.5703125" customWidth="1"/>
    <col min="6157" max="6157" width="24.5703125" customWidth="1"/>
    <col min="6158" max="6158" width="14.140625" customWidth="1"/>
    <col min="6159" max="6159" width="24.5703125" customWidth="1"/>
    <col min="6160" max="6160" width="19.42578125" customWidth="1"/>
    <col min="6162" max="6162" width="14.28515625" customWidth="1"/>
    <col min="6163" max="6163" width="19.42578125" customWidth="1"/>
    <col min="6164" max="6164" width="13.28515625" customWidth="1"/>
    <col min="6165" max="6165" width="19.28515625" customWidth="1"/>
    <col min="6391" max="6391" width="24.28515625" customWidth="1"/>
    <col min="6392" max="6393" width="24.7109375" customWidth="1"/>
    <col min="6394" max="6394" width="17.7109375" customWidth="1"/>
    <col min="6396" max="6396" width="12.42578125" customWidth="1"/>
    <col min="6397" max="6397" width="12" customWidth="1"/>
    <col min="6398" max="6398" width="20.85546875" customWidth="1"/>
    <col min="6399" max="6399" width="17.7109375" customWidth="1"/>
    <col min="6400" max="6400" width="20" customWidth="1"/>
    <col min="6401" max="6401" width="33.28515625" customWidth="1"/>
    <col min="6402" max="6402" width="12.42578125" customWidth="1"/>
    <col min="6403" max="6403" width="21.5703125" customWidth="1"/>
    <col min="6404" max="6405" width="19" customWidth="1"/>
    <col min="6406" max="6406" width="16.42578125" customWidth="1"/>
    <col min="6407" max="6407" width="25" customWidth="1"/>
    <col min="6409" max="6409" width="22.5703125" customWidth="1"/>
    <col min="6410" max="6410" width="20.42578125" customWidth="1"/>
    <col min="6411" max="6411" width="16.7109375" customWidth="1"/>
    <col min="6412" max="6412" width="19.5703125" customWidth="1"/>
    <col min="6413" max="6413" width="24.5703125" customWidth="1"/>
    <col min="6414" max="6414" width="14.140625" customWidth="1"/>
    <col min="6415" max="6415" width="24.5703125" customWidth="1"/>
    <col min="6416" max="6416" width="19.42578125" customWidth="1"/>
    <col min="6418" max="6418" width="14.28515625" customWidth="1"/>
    <col min="6419" max="6419" width="19.42578125" customWidth="1"/>
    <col min="6420" max="6420" width="13.28515625" customWidth="1"/>
    <col min="6421" max="6421" width="19.28515625" customWidth="1"/>
    <col min="6647" max="6647" width="24.28515625" customWidth="1"/>
    <col min="6648" max="6649" width="24.7109375" customWidth="1"/>
    <col min="6650" max="6650" width="17.7109375" customWidth="1"/>
    <col min="6652" max="6652" width="12.42578125" customWidth="1"/>
    <col min="6653" max="6653" width="12" customWidth="1"/>
    <col min="6654" max="6654" width="20.85546875" customWidth="1"/>
    <col min="6655" max="6655" width="17.7109375" customWidth="1"/>
    <col min="6656" max="6656" width="20" customWidth="1"/>
    <col min="6657" max="6657" width="33.28515625" customWidth="1"/>
    <col min="6658" max="6658" width="12.42578125" customWidth="1"/>
    <col min="6659" max="6659" width="21.5703125" customWidth="1"/>
    <col min="6660" max="6661" width="19" customWidth="1"/>
    <col min="6662" max="6662" width="16.42578125" customWidth="1"/>
    <col min="6663" max="6663" width="25" customWidth="1"/>
    <col min="6665" max="6665" width="22.5703125" customWidth="1"/>
    <col min="6666" max="6666" width="20.42578125" customWidth="1"/>
    <col min="6667" max="6667" width="16.7109375" customWidth="1"/>
    <col min="6668" max="6668" width="19.5703125" customWidth="1"/>
    <col min="6669" max="6669" width="24.5703125" customWidth="1"/>
    <col min="6670" max="6670" width="14.140625" customWidth="1"/>
    <col min="6671" max="6671" width="24.5703125" customWidth="1"/>
    <col min="6672" max="6672" width="19.42578125" customWidth="1"/>
    <col min="6674" max="6674" width="14.28515625" customWidth="1"/>
    <col min="6675" max="6675" width="19.42578125" customWidth="1"/>
    <col min="6676" max="6676" width="13.28515625" customWidth="1"/>
    <col min="6677" max="6677" width="19.28515625" customWidth="1"/>
    <col min="6903" max="6903" width="24.28515625" customWidth="1"/>
    <col min="6904" max="6905" width="24.7109375" customWidth="1"/>
    <col min="6906" max="6906" width="17.7109375" customWidth="1"/>
    <col min="6908" max="6908" width="12.42578125" customWidth="1"/>
    <col min="6909" max="6909" width="12" customWidth="1"/>
    <col min="6910" max="6910" width="20.85546875" customWidth="1"/>
    <col min="6911" max="6911" width="17.7109375" customWidth="1"/>
    <col min="6912" max="6912" width="20" customWidth="1"/>
    <col min="6913" max="6913" width="33.28515625" customWidth="1"/>
    <col min="6914" max="6914" width="12.42578125" customWidth="1"/>
    <col min="6915" max="6915" width="21.5703125" customWidth="1"/>
    <col min="6916" max="6917" width="19" customWidth="1"/>
    <col min="6918" max="6918" width="16.42578125" customWidth="1"/>
    <col min="6919" max="6919" width="25" customWidth="1"/>
    <col min="6921" max="6921" width="22.5703125" customWidth="1"/>
    <col min="6922" max="6922" width="20.42578125" customWidth="1"/>
    <col min="6923" max="6923" width="16.7109375" customWidth="1"/>
    <col min="6924" max="6924" width="19.5703125" customWidth="1"/>
    <col min="6925" max="6925" width="24.5703125" customWidth="1"/>
    <col min="6926" max="6926" width="14.140625" customWidth="1"/>
    <col min="6927" max="6927" width="24.5703125" customWidth="1"/>
    <col min="6928" max="6928" width="19.42578125" customWidth="1"/>
    <col min="6930" max="6930" width="14.28515625" customWidth="1"/>
    <col min="6931" max="6931" width="19.42578125" customWidth="1"/>
    <col min="6932" max="6932" width="13.28515625" customWidth="1"/>
    <col min="6933" max="6933" width="19.28515625" customWidth="1"/>
    <col min="7159" max="7159" width="24.28515625" customWidth="1"/>
    <col min="7160" max="7161" width="24.7109375" customWidth="1"/>
    <col min="7162" max="7162" width="17.7109375" customWidth="1"/>
    <col min="7164" max="7164" width="12.42578125" customWidth="1"/>
    <col min="7165" max="7165" width="12" customWidth="1"/>
    <col min="7166" max="7166" width="20.85546875" customWidth="1"/>
    <col min="7167" max="7167" width="17.7109375" customWidth="1"/>
    <col min="7168" max="7168" width="20" customWidth="1"/>
    <col min="7169" max="7169" width="33.28515625" customWidth="1"/>
    <col min="7170" max="7170" width="12.42578125" customWidth="1"/>
    <col min="7171" max="7171" width="21.5703125" customWidth="1"/>
    <col min="7172" max="7173" width="19" customWidth="1"/>
    <col min="7174" max="7174" width="16.42578125" customWidth="1"/>
    <col min="7175" max="7175" width="25" customWidth="1"/>
    <col min="7177" max="7177" width="22.5703125" customWidth="1"/>
    <col min="7178" max="7178" width="20.42578125" customWidth="1"/>
    <col min="7179" max="7179" width="16.7109375" customWidth="1"/>
    <col min="7180" max="7180" width="19.5703125" customWidth="1"/>
    <col min="7181" max="7181" width="24.5703125" customWidth="1"/>
    <col min="7182" max="7182" width="14.140625" customWidth="1"/>
    <col min="7183" max="7183" width="24.5703125" customWidth="1"/>
    <col min="7184" max="7184" width="19.42578125" customWidth="1"/>
    <col min="7186" max="7186" width="14.28515625" customWidth="1"/>
    <col min="7187" max="7187" width="19.42578125" customWidth="1"/>
    <col min="7188" max="7188" width="13.28515625" customWidth="1"/>
    <col min="7189" max="7189" width="19.28515625" customWidth="1"/>
    <col min="7415" max="7415" width="24.28515625" customWidth="1"/>
    <col min="7416" max="7417" width="24.7109375" customWidth="1"/>
    <col min="7418" max="7418" width="17.7109375" customWidth="1"/>
    <col min="7420" max="7420" width="12.42578125" customWidth="1"/>
    <col min="7421" max="7421" width="12" customWidth="1"/>
    <col min="7422" max="7422" width="20.85546875" customWidth="1"/>
    <col min="7423" max="7423" width="17.7109375" customWidth="1"/>
    <col min="7424" max="7424" width="20" customWidth="1"/>
    <col min="7425" max="7425" width="33.28515625" customWidth="1"/>
    <col min="7426" max="7426" width="12.42578125" customWidth="1"/>
    <col min="7427" max="7427" width="21.5703125" customWidth="1"/>
    <col min="7428" max="7429" width="19" customWidth="1"/>
    <col min="7430" max="7430" width="16.42578125" customWidth="1"/>
    <col min="7431" max="7431" width="25" customWidth="1"/>
    <col min="7433" max="7433" width="22.5703125" customWidth="1"/>
    <col min="7434" max="7434" width="20.42578125" customWidth="1"/>
    <col min="7435" max="7435" width="16.7109375" customWidth="1"/>
    <col min="7436" max="7436" width="19.5703125" customWidth="1"/>
    <col min="7437" max="7437" width="24.5703125" customWidth="1"/>
    <col min="7438" max="7438" width="14.140625" customWidth="1"/>
    <col min="7439" max="7439" width="24.5703125" customWidth="1"/>
    <col min="7440" max="7440" width="19.42578125" customWidth="1"/>
    <col min="7442" max="7442" width="14.28515625" customWidth="1"/>
    <col min="7443" max="7443" width="19.42578125" customWidth="1"/>
    <col min="7444" max="7444" width="13.28515625" customWidth="1"/>
    <col min="7445" max="7445" width="19.28515625" customWidth="1"/>
    <col min="7671" max="7671" width="24.28515625" customWidth="1"/>
    <col min="7672" max="7673" width="24.7109375" customWidth="1"/>
    <col min="7674" max="7674" width="17.7109375" customWidth="1"/>
    <col min="7676" max="7676" width="12.42578125" customWidth="1"/>
    <col min="7677" max="7677" width="12" customWidth="1"/>
    <col min="7678" max="7678" width="20.85546875" customWidth="1"/>
    <col min="7679" max="7679" width="17.7109375" customWidth="1"/>
    <col min="7680" max="7680" width="20" customWidth="1"/>
    <col min="7681" max="7681" width="33.28515625" customWidth="1"/>
    <col min="7682" max="7682" width="12.42578125" customWidth="1"/>
    <col min="7683" max="7683" width="21.5703125" customWidth="1"/>
    <col min="7684" max="7685" width="19" customWidth="1"/>
    <col min="7686" max="7686" width="16.42578125" customWidth="1"/>
    <col min="7687" max="7687" width="25" customWidth="1"/>
    <col min="7689" max="7689" width="22.5703125" customWidth="1"/>
    <col min="7690" max="7690" width="20.42578125" customWidth="1"/>
    <col min="7691" max="7691" width="16.7109375" customWidth="1"/>
    <col min="7692" max="7692" width="19.5703125" customWidth="1"/>
    <col min="7693" max="7693" width="24.5703125" customWidth="1"/>
    <col min="7694" max="7694" width="14.140625" customWidth="1"/>
    <col min="7695" max="7695" width="24.5703125" customWidth="1"/>
    <col min="7696" max="7696" width="19.42578125" customWidth="1"/>
    <col min="7698" max="7698" width="14.28515625" customWidth="1"/>
    <col min="7699" max="7699" width="19.42578125" customWidth="1"/>
    <col min="7700" max="7700" width="13.28515625" customWidth="1"/>
    <col min="7701" max="7701" width="19.28515625" customWidth="1"/>
    <col min="7927" max="7927" width="24.28515625" customWidth="1"/>
    <col min="7928" max="7929" width="24.7109375" customWidth="1"/>
    <col min="7930" max="7930" width="17.7109375" customWidth="1"/>
    <col min="7932" max="7932" width="12.42578125" customWidth="1"/>
    <col min="7933" max="7933" width="12" customWidth="1"/>
    <col min="7934" max="7934" width="20.85546875" customWidth="1"/>
    <col min="7935" max="7935" width="17.7109375" customWidth="1"/>
    <col min="7936" max="7936" width="20" customWidth="1"/>
    <col min="7937" max="7937" width="33.28515625" customWidth="1"/>
    <col min="7938" max="7938" width="12.42578125" customWidth="1"/>
    <col min="7939" max="7939" width="21.5703125" customWidth="1"/>
    <col min="7940" max="7941" width="19" customWidth="1"/>
    <col min="7942" max="7942" width="16.42578125" customWidth="1"/>
    <col min="7943" max="7943" width="25" customWidth="1"/>
    <col min="7945" max="7945" width="22.5703125" customWidth="1"/>
    <col min="7946" max="7946" width="20.42578125" customWidth="1"/>
    <col min="7947" max="7947" width="16.7109375" customWidth="1"/>
    <col min="7948" max="7948" width="19.5703125" customWidth="1"/>
    <col min="7949" max="7949" width="24.5703125" customWidth="1"/>
    <col min="7950" max="7950" width="14.140625" customWidth="1"/>
    <col min="7951" max="7951" width="24.5703125" customWidth="1"/>
    <col min="7952" max="7952" width="19.42578125" customWidth="1"/>
    <col min="7954" max="7954" width="14.28515625" customWidth="1"/>
    <col min="7955" max="7955" width="19.42578125" customWidth="1"/>
    <col min="7956" max="7956" width="13.28515625" customWidth="1"/>
    <col min="7957" max="7957" width="19.28515625" customWidth="1"/>
    <col min="8183" max="8183" width="24.28515625" customWidth="1"/>
    <col min="8184" max="8185" width="24.7109375" customWidth="1"/>
    <col min="8186" max="8186" width="17.7109375" customWidth="1"/>
    <col min="8188" max="8188" width="12.42578125" customWidth="1"/>
    <col min="8189" max="8189" width="12" customWidth="1"/>
    <col min="8190" max="8190" width="20.85546875" customWidth="1"/>
    <col min="8191" max="8191" width="17.7109375" customWidth="1"/>
    <col min="8192" max="8192" width="20" customWidth="1"/>
    <col min="8193" max="8193" width="33.28515625" customWidth="1"/>
    <col min="8194" max="8194" width="12.42578125" customWidth="1"/>
    <col min="8195" max="8195" width="21.5703125" customWidth="1"/>
    <col min="8196" max="8197" width="19" customWidth="1"/>
    <col min="8198" max="8198" width="16.42578125" customWidth="1"/>
    <col min="8199" max="8199" width="25" customWidth="1"/>
    <col min="8201" max="8201" width="22.5703125" customWidth="1"/>
    <col min="8202" max="8202" width="20.42578125" customWidth="1"/>
    <col min="8203" max="8203" width="16.7109375" customWidth="1"/>
    <col min="8204" max="8204" width="19.5703125" customWidth="1"/>
    <col min="8205" max="8205" width="24.5703125" customWidth="1"/>
    <col min="8206" max="8206" width="14.140625" customWidth="1"/>
    <col min="8207" max="8207" width="24.5703125" customWidth="1"/>
    <col min="8208" max="8208" width="19.42578125" customWidth="1"/>
    <col min="8210" max="8210" width="14.28515625" customWidth="1"/>
    <col min="8211" max="8211" width="19.42578125" customWidth="1"/>
    <col min="8212" max="8212" width="13.28515625" customWidth="1"/>
    <col min="8213" max="8213" width="19.28515625" customWidth="1"/>
    <col min="8439" max="8439" width="24.28515625" customWidth="1"/>
    <col min="8440" max="8441" width="24.7109375" customWidth="1"/>
    <col min="8442" max="8442" width="17.7109375" customWidth="1"/>
    <col min="8444" max="8444" width="12.42578125" customWidth="1"/>
    <col min="8445" max="8445" width="12" customWidth="1"/>
    <col min="8446" max="8446" width="20.85546875" customWidth="1"/>
    <col min="8447" max="8447" width="17.7109375" customWidth="1"/>
    <col min="8448" max="8448" width="20" customWidth="1"/>
    <col min="8449" max="8449" width="33.28515625" customWidth="1"/>
    <col min="8450" max="8450" width="12.42578125" customWidth="1"/>
    <col min="8451" max="8451" width="21.5703125" customWidth="1"/>
    <col min="8452" max="8453" width="19" customWidth="1"/>
    <col min="8454" max="8454" width="16.42578125" customWidth="1"/>
    <col min="8455" max="8455" width="25" customWidth="1"/>
    <col min="8457" max="8457" width="22.5703125" customWidth="1"/>
    <col min="8458" max="8458" width="20.42578125" customWidth="1"/>
    <col min="8459" max="8459" width="16.7109375" customWidth="1"/>
    <col min="8460" max="8460" width="19.5703125" customWidth="1"/>
    <col min="8461" max="8461" width="24.5703125" customWidth="1"/>
    <col min="8462" max="8462" width="14.140625" customWidth="1"/>
    <col min="8463" max="8463" width="24.5703125" customWidth="1"/>
    <col min="8464" max="8464" width="19.42578125" customWidth="1"/>
    <col min="8466" max="8466" width="14.28515625" customWidth="1"/>
    <col min="8467" max="8467" width="19.42578125" customWidth="1"/>
    <col min="8468" max="8468" width="13.28515625" customWidth="1"/>
    <col min="8469" max="8469" width="19.28515625" customWidth="1"/>
    <col min="8695" max="8695" width="24.28515625" customWidth="1"/>
    <col min="8696" max="8697" width="24.7109375" customWidth="1"/>
    <col min="8698" max="8698" width="17.7109375" customWidth="1"/>
    <col min="8700" max="8700" width="12.42578125" customWidth="1"/>
    <col min="8701" max="8701" width="12" customWidth="1"/>
    <col min="8702" max="8702" width="20.85546875" customWidth="1"/>
    <col min="8703" max="8703" width="17.7109375" customWidth="1"/>
    <col min="8704" max="8704" width="20" customWidth="1"/>
    <col min="8705" max="8705" width="33.28515625" customWidth="1"/>
    <col min="8706" max="8706" width="12.42578125" customWidth="1"/>
    <col min="8707" max="8707" width="21.5703125" customWidth="1"/>
    <col min="8708" max="8709" width="19" customWidth="1"/>
    <col min="8710" max="8710" width="16.42578125" customWidth="1"/>
    <col min="8711" max="8711" width="25" customWidth="1"/>
    <col min="8713" max="8713" width="22.5703125" customWidth="1"/>
    <col min="8714" max="8714" width="20.42578125" customWidth="1"/>
    <col min="8715" max="8715" width="16.7109375" customWidth="1"/>
    <col min="8716" max="8716" width="19.5703125" customWidth="1"/>
    <col min="8717" max="8717" width="24.5703125" customWidth="1"/>
    <col min="8718" max="8718" width="14.140625" customWidth="1"/>
    <col min="8719" max="8719" width="24.5703125" customWidth="1"/>
    <col min="8720" max="8720" width="19.42578125" customWidth="1"/>
    <col min="8722" max="8722" width="14.28515625" customWidth="1"/>
    <col min="8723" max="8723" width="19.42578125" customWidth="1"/>
    <col min="8724" max="8724" width="13.28515625" customWidth="1"/>
    <col min="8725" max="8725" width="19.28515625" customWidth="1"/>
    <col min="8951" max="8951" width="24.28515625" customWidth="1"/>
    <col min="8952" max="8953" width="24.7109375" customWidth="1"/>
    <col min="8954" max="8954" width="17.7109375" customWidth="1"/>
    <col min="8956" max="8956" width="12.42578125" customWidth="1"/>
    <col min="8957" max="8957" width="12" customWidth="1"/>
    <col min="8958" max="8958" width="20.85546875" customWidth="1"/>
    <col min="8959" max="8959" width="17.7109375" customWidth="1"/>
    <col min="8960" max="8960" width="20" customWidth="1"/>
    <col min="8961" max="8961" width="33.28515625" customWidth="1"/>
    <col min="8962" max="8962" width="12.42578125" customWidth="1"/>
    <col min="8963" max="8963" width="21.5703125" customWidth="1"/>
    <col min="8964" max="8965" width="19" customWidth="1"/>
    <col min="8966" max="8966" width="16.42578125" customWidth="1"/>
    <col min="8967" max="8967" width="25" customWidth="1"/>
    <col min="8969" max="8969" width="22.5703125" customWidth="1"/>
    <col min="8970" max="8970" width="20.42578125" customWidth="1"/>
    <col min="8971" max="8971" width="16.7109375" customWidth="1"/>
    <col min="8972" max="8972" width="19.5703125" customWidth="1"/>
    <col min="8973" max="8973" width="24.5703125" customWidth="1"/>
    <col min="8974" max="8974" width="14.140625" customWidth="1"/>
    <col min="8975" max="8975" width="24.5703125" customWidth="1"/>
    <col min="8976" max="8976" width="19.42578125" customWidth="1"/>
    <col min="8978" max="8978" width="14.28515625" customWidth="1"/>
    <col min="8979" max="8979" width="19.42578125" customWidth="1"/>
    <col min="8980" max="8980" width="13.28515625" customWidth="1"/>
    <col min="8981" max="8981" width="19.28515625" customWidth="1"/>
    <col min="9207" max="9207" width="24.28515625" customWidth="1"/>
    <col min="9208" max="9209" width="24.7109375" customWidth="1"/>
    <col min="9210" max="9210" width="17.7109375" customWidth="1"/>
    <col min="9212" max="9212" width="12.42578125" customWidth="1"/>
    <col min="9213" max="9213" width="12" customWidth="1"/>
    <col min="9214" max="9214" width="20.85546875" customWidth="1"/>
    <col min="9215" max="9215" width="17.7109375" customWidth="1"/>
    <col min="9216" max="9216" width="20" customWidth="1"/>
    <col min="9217" max="9217" width="33.28515625" customWidth="1"/>
    <col min="9218" max="9218" width="12.42578125" customWidth="1"/>
    <col min="9219" max="9219" width="21.5703125" customWidth="1"/>
    <col min="9220" max="9221" width="19" customWidth="1"/>
    <col min="9222" max="9222" width="16.42578125" customWidth="1"/>
    <col min="9223" max="9223" width="25" customWidth="1"/>
    <col min="9225" max="9225" width="22.5703125" customWidth="1"/>
    <col min="9226" max="9226" width="20.42578125" customWidth="1"/>
    <col min="9227" max="9227" width="16.7109375" customWidth="1"/>
    <col min="9228" max="9228" width="19.5703125" customWidth="1"/>
    <col min="9229" max="9229" width="24.5703125" customWidth="1"/>
    <col min="9230" max="9230" width="14.140625" customWidth="1"/>
    <col min="9231" max="9231" width="24.5703125" customWidth="1"/>
    <col min="9232" max="9232" width="19.42578125" customWidth="1"/>
    <col min="9234" max="9234" width="14.28515625" customWidth="1"/>
    <col min="9235" max="9235" width="19.42578125" customWidth="1"/>
    <col min="9236" max="9236" width="13.28515625" customWidth="1"/>
    <col min="9237" max="9237" width="19.28515625" customWidth="1"/>
    <col min="9463" max="9463" width="24.28515625" customWidth="1"/>
    <col min="9464" max="9465" width="24.7109375" customWidth="1"/>
    <col min="9466" max="9466" width="17.7109375" customWidth="1"/>
    <col min="9468" max="9468" width="12.42578125" customWidth="1"/>
    <col min="9469" max="9469" width="12" customWidth="1"/>
    <col min="9470" max="9470" width="20.85546875" customWidth="1"/>
    <col min="9471" max="9471" width="17.7109375" customWidth="1"/>
    <col min="9472" max="9472" width="20" customWidth="1"/>
    <col min="9473" max="9473" width="33.28515625" customWidth="1"/>
    <col min="9474" max="9474" width="12.42578125" customWidth="1"/>
    <col min="9475" max="9475" width="21.5703125" customWidth="1"/>
    <col min="9476" max="9477" width="19" customWidth="1"/>
    <col min="9478" max="9478" width="16.42578125" customWidth="1"/>
    <col min="9479" max="9479" width="25" customWidth="1"/>
    <col min="9481" max="9481" width="22.5703125" customWidth="1"/>
    <col min="9482" max="9482" width="20.42578125" customWidth="1"/>
    <col min="9483" max="9483" width="16.7109375" customWidth="1"/>
    <col min="9484" max="9484" width="19.5703125" customWidth="1"/>
    <col min="9485" max="9485" width="24.5703125" customWidth="1"/>
    <col min="9486" max="9486" width="14.140625" customWidth="1"/>
    <col min="9487" max="9487" width="24.5703125" customWidth="1"/>
    <col min="9488" max="9488" width="19.42578125" customWidth="1"/>
    <col min="9490" max="9490" width="14.28515625" customWidth="1"/>
    <col min="9491" max="9491" width="19.42578125" customWidth="1"/>
    <col min="9492" max="9492" width="13.28515625" customWidth="1"/>
    <col min="9493" max="9493" width="19.28515625" customWidth="1"/>
    <col min="9719" max="9719" width="24.28515625" customWidth="1"/>
    <col min="9720" max="9721" width="24.7109375" customWidth="1"/>
    <col min="9722" max="9722" width="17.7109375" customWidth="1"/>
    <col min="9724" max="9724" width="12.42578125" customWidth="1"/>
    <col min="9725" max="9725" width="12" customWidth="1"/>
    <col min="9726" max="9726" width="20.85546875" customWidth="1"/>
    <col min="9727" max="9727" width="17.7109375" customWidth="1"/>
    <col min="9728" max="9728" width="20" customWidth="1"/>
    <col min="9729" max="9729" width="33.28515625" customWidth="1"/>
    <col min="9730" max="9730" width="12.42578125" customWidth="1"/>
    <col min="9731" max="9731" width="21.5703125" customWidth="1"/>
    <col min="9732" max="9733" width="19" customWidth="1"/>
    <col min="9734" max="9734" width="16.42578125" customWidth="1"/>
    <col min="9735" max="9735" width="25" customWidth="1"/>
    <col min="9737" max="9737" width="22.5703125" customWidth="1"/>
    <col min="9738" max="9738" width="20.42578125" customWidth="1"/>
    <col min="9739" max="9739" width="16.7109375" customWidth="1"/>
    <col min="9740" max="9740" width="19.5703125" customWidth="1"/>
    <col min="9741" max="9741" width="24.5703125" customWidth="1"/>
    <col min="9742" max="9742" width="14.140625" customWidth="1"/>
    <col min="9743" max="9743" width="24.5703125" customWidth="1"/>
    <col min="9744" max="9744" width="19.42578125" customWidth="1"/>
    <col min="9746" max="9746" width="14.28515625" customWidth="1"/>
    <col min="9747" max="9747" width="19.42578125" customWidth="1"/>
    <col min="9748" max="9748" width="13.28515625" customWidth="1"/>
    <col min="9749" max="9749" width="19.28515625" customWidth="1"/>
    <col min="9975" max="9975" width="24.28515625" customWidth="1"/>
    <col min="9976" max="9977" width="24.7109375" customWidth="1"/>
    <col min="9978" max="9978" width="17.7109375" customWidth="1"/>
    <col min="9980" max="9980" width="12.42578125" customWidth="1"/>
    <col min="9981" max="9981" width="12" customWidth="1"/>
    <col min="9982" max="9982" width="20.85546875" customWidth="1"/>
    <col min="9983" max="9983" width="17.7109375" customWidth="1"/>
    <col min="9984" max="9984" width="20" customWidth="1"/>
    <col min="9985" max="9985" width="33.28515625" customWidth="1"/>
    <col min="9986" max="9986" width="12.42578125" customWidth="1"/>
    <col min="9987" max="9987" width="21.5703125" customWidth="1"/>
    <col min="9988" max="9989" width="19" customWidth="1"/>
    <col min="9990" max="9990" width="16.42578125" customWidth="1"/>
    <col min="9991" max="9991" width="25" customWidth="1"/>
    <col min="9993" max="9993" width="22.5703125" customWidth="1"/>
    <col min="9994" max="9994" width="20.42578125" customWidth="1"/>
    <col min="9995" max="9995" width="16.7109375" customWidth="1"/>
    <col min="9996" max="9996" width="19.5703125" customWidth="1"/>
    <col min="9997" max="9997" width="24.5703125" customWidth="1"/>
    <col min="9998" max="9998" width="14.140625" customWidth="1"/>
    <col min="9999" max="9999" width="24.5703125" customWidth="1"/>
    <col min="10000" max="10000" width="19.42578125" customWidth="1"/>
    <col min="10002" max="10002" width="14.28515625" customWidth="1"/>
    <col min="10003" max="10003" width="19.42578125" customWidth="1"/>
    <col min="10004" max="10004" width="13.28515625" customWidth="1"/>
    <col min="10005" max="10005" width="19.28515625" customWidth="1"/>
    <col min="10231" max="10231" width="24.28515625" customWidth="1"/>
    <col min="10232" max="10233" width="24.7109375" customWidth="1"/>
    <col min="10234" max="10234" width="17.7109375" customWidth="1"/>
    <col min="10236" max="10236" width="12.42578125" customWidth="1"/>
    <col min="10237" max="10237" width="12" customWidth="1"/>
    <col min="10238" max="10238" width="20.85546875" customWidth="1"/>
    <col min="10239" max="10239" width="17.7109375" customWidth="1"/>
    <col min="10240" max="10240" width="20" customWidth="1"/>
    <col min="10241" max="10241" width="33.28515625" customWidth="1"/>
    <col min="10242" max="10242" width="12.42578125" customWidth="1"/>
    <col min="10243" max="10243" width="21.5703125" customWidth="1"/>
    <col min="10244" max="10245" width="19" customWidth="1"/>
    <col min="10246" max="10246" width="16.42578125" customWidth="1"/>
    <col min="10247" max="10247" width="25" customWidth="1"/>
    <col min="10249" max="10249" width="22.5703125" customWidth="1"/>
    <col min="10250" max="10250" width="20.42578125" customWidth="1"/>
    <col min="10251" max="10251" width="16.7109375" customWidth="1"/>
    <col min="10252" max="10252" width="19.5703125" customWidth="1"/>
    <col min="10253" max="10253" width="24.5703125" customWidth="1"/>
    <col min="10254" max="10254" width="14.140625" customWidth="1"/>
    <col min="10255" max="10255" width="24.5703125" customWidth="1"/>
    <col min="10256" max="10256" width="19.42578125" customWidth="1"/>
    <col min="10258" max="10258" width="14.28515625" customWidth="1"/>
    <col min="10259" max="10259" width="19.42578125" customWidth="1"/>
    <col min="10260" max="10260" width="13.28515625" customWidth="1"/>
    <col min="10261" max="10261" width="19.28515625" customWidth="1"/>
    <col min="10487" max="10487" width="24.28515625" customWidth="1"/>
    <col min="10488" max="10489" width="24.7109375" customWidth="1"/>
    <col min="10490" max="10490" width="17.7109375" customWidth="1"/>
    <col min="10492" max="10492" width="12.42578125" customWidth="1"/>
    <col min="10493" max="10493" width="12" customWidth="1"/>
    <col min="10494" max="10494" width="20.85546875" customWidth="1"/>
    <col min="10495" max="10495" width="17.7109375" customWidth="1"/>
    <col min="10496" max="10496" width="20" customWidth="1"/>
    <col min="10497" max="10497" width="33.28515625" customWidth="1"/>
    <col min="10498" max="10498" width="12.42578125" customWidth="1"/>
    <col min="10499" max="10499" width="21.5703125" customWidth="1"/>
    <col min="10500" max="10501" width="19" customWidth="1"/>
    <col min="10502" max="10502" width="16.42578125" customWidth="1"/>
    <col min="10503" max="10503" width="25" customWidth="1"/>
    <col min="10505" max="10505" width="22.5703125" customWidth="1"/>
    <col min="10506" max="10506" width="20.42578125" customWidth="1"/>
    <col min="10507" max="10507" width="16.7109375" customWidth="1"/>
    <col min="10508" max="10508" width="19.5703125" customWidth="1"/>
    <col min="10509" max="10509" width="24.5703125" customWidth="1"/>
    <col min="10510" max="10510" width="14.140625" customWidth="1"/>
    <col min="10511" max="10511" width="24.5703125" customWidth="1"/>
    <col min="10512" max="10512" width="19.42578125" customWidth="1"/>
    <col min="10514" max="10514" width="14.28515625" customWidth="1"/>
    <col min="10515" max="10515" width="19.42578125" customWidth="1"/>
    <col min="10516" max="10516" width="13.28515625" customWidth="1"/>
    <col min="10517" max="10517" width="19.28515625" customWidth="1"/>
    <col min="10743" max="10743" width="24.28515625" customWidth="1"/>
    <col min="10744" max="10745" width="24.7109375" customWidth="1"/>
    <col min="10746" max="10746" width="17.7109375" customWidth="1"/>
    <col min="10748" max="10748" width="12.42578125" customWidth="1"/>
    <col min="10749" max="10749" width="12" customWidth="1"/>
    <col min="10750" max="10750" width="20.85546875" customWidth="1"/>
    <col min="10751" max="10751" width="17.7109375" customWidth="1"/>
    <col min="10752" max="10752" width="20" customWidth="1"/>
    <col min="10753" max="10753" width="33.28515625" customWidth="1"/>
    <col min="10754" max="10754" width="12.42578125" customWidth="1"/>
    <col min="10755" max="10755" width="21.5703125" customWidth="1"/>
    <col min="10756" max="10757" width="19" customWidth="1"/>
    <col min="10758" max="10758" width="16.42578125" customWidth="1"/>
    <col min="10759" max="10759" width="25" customWidth="1"/>
    <col min="10761" max="10761" width="22.5703125" customWidth="1"/>
    <col min="10762" max="10762" width="20.42578125" customWidth="1"/>
    <col min="10763" max="10763" width="16.7109375" customWidth="1"/>
    <col min="10764" max="10764" width="19.5703125" customWidth="1"/>
    <col min="10765" max="10765" width="24.5703125" customWidth="1"/>
    <col min="10766" max="10766" width="14.140625" customWidth="1"/>
    <col min="10767" max="10767" width="24.5703125" customWidth="1"/>
    <col min="10768" max="10768" width="19.42578125" customWidth="1"/>
    <col min="10770" max="10770" width="14.28515625" customWidth="1"/>
    <col min="10771" max="10771" width="19.42578125" customWidth="1"/>
    <col min="10772" max="10772" width="13.28515625" customWidth="1"/>
    <col min="10773" max="10773" width="19.28515625" customWidth="1"/>
    <col min="10999" max="10999" width="24.28515625" customWidth="1"/>
    <col min="11000" max="11001" width="24.7109375" customWidth="1"/>
    <col min="11002" max="11002" width="17.7109375" customWidth="1"/>
    <col min="11004" max="11004" width="12.42578125" customWidth="1"/>
    <col min="11005" max="11005" width="12" customWidth="1"/>
    <col min="11006" max="11006" width="20.85546875" customWidth="1"/>
    <col min="11007" max="11007" width="17.7109375" customWidth="1"/>
    <col min="11008" max="11008" width="20" customWidth="1"/>
    <col min="11009" max="11009" width="33.28515625" customWidth="1"/>
    <col min="11010" max="11010" width="12.42578125" customWidth="1"/>
    <col min="11011" max="11011" width="21.5703125" customWidth="1"/>
    <col min="11012" max="11013" width="19" customWidth="1"/>
    <col min="11014" max="11014" width="16.42578125" customWidth="1"/>
    <col min="11015" max="11015" width="25" customWidth="1"/>
    <col min="11017" max="11017" width="22.5703125" customWidth="1"/>
    <col min="11018" max="11018" width="20.42578125" customWidth="1"/>
    <col min="11019" max="11019" width="16.7109375" customWidth="1"/>
    <col min="11020" max="11020" width="19.5703125" customWidth="1"/>
    <col min="11021" max="11021" width="24.5703125" customWidth="1"/>
    <col min="11022" max="11022" width="14.140625" customWidth="1"/>
    <col min="11023" max="11023" width="24.5703125" customWidth="1"/>
    <col min="11024" max="11024" width="19.42578125" customWidth="1"/>
    <col min="11026" max="11026" width="14.28515625" customWidth="1"/>
    <col min="11027" max="11027" width="19.42578125" customWidth="1"/>
    <col min="11028" max="11028" width="13.28515625" customWidth="1"/>
    <col min="11029" max="11029" width="19.28515625" customWidth="1"/>
    <col min="11255" max="11255" width="24.28515625" customWidth="1"/>
    <col min="11256" max="11257" width="24.7109375" customWidth="1"/>
    <col min="11258" max="11258" width="17.7109375" customWidth="1"/>
    <col min="11260" max="11260" width="12.42578125" customWidth="1"/>
    <col min="11261" max="11261" width="12" customWidth="1"/>
    <col min="11262" max="11262" width="20.85546875" customWidth="1"/>
    <col min="11263" max="11263" width="17.7109375" customWidth="1"/>
    <col min="11264" max="11264" width="20" customWidth="1"/>
    <col min="11265" max="11265" width="33.28515625" customWidth="1"/>
    <col min="11266" max="11266" width="12.42578125" customWidth="1"/>
    <col min="11267" max="11267" width="21.5703125" customWidth="1"/>
    <col min="11268" max="11269" width="19" customWidth="1"/>
    <col min="11270" max="11270" width="16.42578125" customWidth="1"/>
    <col min="11271" max="11271" width="25" customWidth="1"/>
    <col min="11273" max="11273" width="22.5703125" customWidth="1"/>
    <col min="11274" max="11274" width="20.42578125" customWidth="1"/>
    <col min="11275" max="11275" width="16.7109375" customWidth="1"/>
    <col min="11276" max="11276" width="19.5703125" customWidth="1"/>
    <col min="11277" max="11277" width="24.5703125" customWidth="1"/>
    <col min="11278" max="11278" width="14.140625" customWidth="1"/>
    <col min="11279" max="11279" width="24.5703125" customWidth="1"/>
    <col min="11280" max="11280" width="19.42578125" customWidth="1"/>
    <col min="11282" max="11282" width="14.28515625" customWidth="1"/>
    <col min="11283" max="11283" width="19.42578125" customWidth="1"/>
    <col min="11284" max="11284" width="13.28515625" customWidth="1"/>
    <col min="11285" max="11285" width="19.28515625" customWidth="1"/>
    <col min="11511" max="11511" width="24.28515625" customWidth="1"/>
    <col min="11512" max="11513" width="24.7109375" customWidth="1"/>
    <col min="11514" max="11514" width="17.7109375" customWidth="1"/>
    <col min="11516" max="11516" width="12.42578125" customWidth="1"/>
    <col min="11517" max="11517" width="12" customWidth="1"/>
    <col min="11518" max="11518" width="20.85546875" customWidth="1"/>
    <col min="11519" max="11519" width="17.7109375" customWidth="1"/>
    <col min="11520" max="11520" width="20" customWidth="1"/>
    <col min="11521" max="11521" width="33.28515625" customWidth="1"/>
    <col min="11522" max="11522" width="12.42578125" customWidth="1"/>
    <col min="11523" max="11523" width="21.5703125" customWidth="1"/>
    <col min="11524" max="11525" width="19" customWidth="1"/>
    <col min="11526" max="11526" width="16.42578125" customWidth="1"/>
    <col min="11527" max="11527" width="25" customWidth="1"/>
    <col min="11529" max="11529" width="22.5703125" customWidth="1"/>
    <col min="11530" max="11530" width="20.42578125" customWidth="1"/>
    <col min="11531" max="11531" width="16.7109375" customWidth="1"/>
    <col min="11532" max="11532" width="19.5703125" customWidth="1"/>
    <col min="11533" max="11533" width="24.5703125" customWidth="1"/>
    <col min="11534" max="11534" width="14.140625" customWidth="1"/>
    <col min="11535" max="11535" width="24.5703125" customWidth="1"/>
    <col min="11536" max="11536" width="19.42578125" customWidth="1"/>
    <col min="11538" max="11538" width="14.28515625" customWidth="1"/>
    <col min="11539" max="11539" width="19.42578125" customWidth="1"/>
    <col min="11540" max="11540" width="13.28515625" customWidth="1"/>
    <col min="11541" max="11541" width="19.28515625" customWidth="1"/>
    <col min="11767" max="11767" width="24.28515625" customWidth="1"/>
    <col min="11768" max="11769" width="24.7109375" customWidth="1"/>
    <col min="11770" max="11770" width="17.7109375" customWidth="1"/>
    <col min="11772" max="11772" width="12.42578125" customWidth="1"/>
    <col min="11773" max="11773" width="12" customWidth="1"/>
    <col min="11774" max="11774" width="20.85546875" customWidth="1"/>
    <col min="11775" max="11775" width="17.7109375" customWidth="1"/>
    <col min="11776" max="11776" width="20" customWidth="1"/>
    <col min="11777" max="11777" width="33.28515625" customWidth="1"/>
    <col min="11778" max="11778" width="12.42578125" customWidth="1"/>
    <col min="11779" max="11779" width="21.5703125" customWidth="1"/>
    <col min="11780" max="11781" width="19" customWidth="1"/>
    <col min="11782" max="11782" width="16.42578125" customWidth="1"/>
    <col min="11783" max="11783" width="25" customWidth="1"/>
    <col min="11785" max="11785" width="22.5703125" customWidth="1"/>
    <col min="11786" max="11786" width="20.42578125" customWidth="1"/>
    <col min="11787" max="11787" width="16.7109375" customWidth="1"/>
    <col min="11788" max="11788" width="19.5703125" customWidth="1"/>
    <col min="11789" max="11789" width="24.5703125" customWidth="1"/>
    <col min="11790" max="11790" width="14.140625" customWidth="1"/>
    <col min="11791" max="11791" width="24.5703125" customWidth="1"/>
    <col min="11792" max="11792" width="19.42578125" customWidth="1"/>
    <col min="11794" max="11794" width="14.28515625" customWidth="1"/>
    <col min="11795" max="11795" width="19.42578125" customWidth="1"/>
    <col min="11796" max="11796" width="13.28515625" customWidth="1"/>
    <col min="11797" max="11797" width="19.28515625" customWidth="1"/>
    <col min="12023" max="12023" width="24.28515625" customWidth="1"/>
    <col min="12024" max="12025" width="24.7109375" customWidth="1"/>
    <col min="12026" max="12026" width="17.7109375" customWidth="1"/>
    <col min="12028" max="12028" width="12.42578125" customWidth="1"/>
    <col min="12029" max="12029" width="12" customWidth="1"/>
    <col min="12030" max="12030" width="20.85546875" customWidth="1"/>
    <col min="12031" max="12031" width="17.7109375" customWidth="1"/>
    <col min="12032" max="12032" width="20" customWidth="1"/>
    <col min="12033" max="12033" width="33.28515625" customWidth="1"/>
    <col min="12034" max="12034" width="12.42578125" customWidth="1"/>
    <col min="12035" max="12035" width="21.5703125" customWidth="1"/>
    <col min="12036" max="12037" width="19" customWidth="1"/>
    <col min="12038" max="12038" width="16.42578125" customWidth="1"/>
    <col min="12039" max="12039" width="25" customWidth="1"/>
    <col min="12041" max="12041" width="22.5703125" customWidth="1"/>
    <col min="12042" max="12042" width="20.42578125" customWidth="1"/>
    <col min="12043" max="12043" width="16.7109375" customWidth="1"/>
    <col min="12044" max="12044" width="19.5703125" customWidth="1"/>
    <col min="12045" max="12045" width="24.5703125" customWidth="1"/>
    <col min="12046" max="12046" width="14.140625" customWidth="1"/>
    <col min="12047" max="12047" width="24.5703125" customWidth="1"/>
    <col min="12048" max="12048" width="19.42578125" customWidth="1"/>
    <col min="12050" max="12050" width="14.28515625" customWidth="1"/>
    <col min="12051" max="12051" width="19.42578125" customWidth="1"/>
    <col min="12052" max="12052" width="13.28515625" customWidth="1"/>
    <col min="12053" max="12053" width="19.28515625" customWidth="1"/>
    <col min="12279" max="12279" width="24.28515625" customWidth="1"/>
    <col min="12280" max="12281" width="24.7109375" customWidth="1"/>
    <col min="12282" max="12282" width="17.7109375" customWidth="1"/>
    <col min="12284" max="12284" width="12.42578125" customWidth="1"/>
    <col min="12285" max="12285" width="12" customWidth="1"/>
    <col min="12286" max="12286" width="20.85546875" customWidth="1"/>
    <col min="12287" max="12287" width="17.7109375" customWidth="1"/>
    <col min="12288" max="12288" width="20" customWidth="1"/>
    <col min="12289" max="12289" width="33.28515625" customWidth="1"/>
    <col min="12290" max="12290" width="12.42578125" customWidth="1"/>
    <col min="12291" max="12291" width="21.5703125" customWidth="1"/>
    <col min="12292" max="12293" width="19" customWidth="1"/>
    <col min="12294" max="12294" width="16.42578125" customWidth="1"/>
    <col min="12295" max="12295" width="25" customWidth="1"/>
    <col min="12297" max="12297" width="22.5703125" customWidth="1"/>
    <col min="12298" max="12298" width="20.42578125" customWidth="1"/>
    <col min="12299" max="12299" width="16.7109375" customWidth="1"/>
    <col min="12300" max="12300" width="19.5703125" customWidth="1"/>
    <col min="12301" max="12301" width="24.5703125" customWidth="1"/>
    <col min="12302" max="12302" width="14.140625" customWidth="1"/>
    <col min="12303" max="12303" width="24.5703125" customWidth="1"/>
    <col min="12304" max="12304" width="19.42578125" customWidth="1"/>
    <col min="12306" max="12306" width="14.28515625" customWidth="1"/>
    <col min="12307" max="12307" width="19.42578125" customWidth="1"/>
    <col min="12308" max="12308" width="13.28515625" customWidth="1"/>
    <col min="12309" max="12309" width="19.28515625" customWidth="1"/>
    <col min="12535" max="12535" width="24.28515625" customWidth="1"/>
    <col min="12536" max="12537" width="24.7109375" customWidth="1"/>
    <col min="12538" max="12538" width="17.7109375" customWidth="1"/>
    <col min="12540" max="12540" width="12.42578125" customWidth="1"/>
    <col min="12541" max="12541" width="12" customWidth="1"/>
    <col min="12542" max="12542" width="20.85546875" customWidth="1"/>
    <col min="12543" max="12543" width="17.7109375" customWidth="1"/>
    <col min="12544" max="12544" width="20" customWidth="1"/>
    <col min="12545" max="12545" width="33.28515625" customWidth="1"/>
    <col min="12546" max="12546" width="12.42578125" customWidth="1"/>
    <col min="12547" max="12547" width="21.5703125" customWidth="1"/>
    <col min="12548" max="12549" width="19" customWidth="1"/>
    <col min="12550" max="12550" width="16.42578125" customWidth="1"/>
    <col min="12551" max="12551" width="25" customWidth="1"/>
    <col min="12553" max="12553" width="22.5703125" customWidth="1"/>
    <col min="12554" max="12554" width="20.42578125" customWidth="1"/>
    <col min="12555" max="12555" width="16.7109375" customWidth="1"/>
    <col min="12556" max="12556" width="19.5703125" customWidth="1"/>
    <col min="12557" max="12557" width="24.5703125" customWidth="1"/>
    <col min="12558" max="12558" width="14.140625" customWidth="1"/>
    <col min="12559" max="12559" width="24.5703125" customWidth="1"/>
    <col min="12560" max="12560" width="19.42578125" customWidth="1"/>
    <col min="12562" max="12562" width="14.28515625" customWidth="1"/>
    <col min="12563" max="12563" width="19.42578125" customWidth="1"/>
    <col min="12564" max="12564" width="13.28515625" customWidth="1"/>
    <col min="12565" max="12565" width="19.28515625" customWidth="1"/>
    <col min="12791" max="12791" width="24.28515625" customWidth="1"/>
    <col min="12792" max="12793" width="24.7109375" customWidth="1"/>
    <col min="12794" max="12794" width="17.7109375" customWidth="1"/>
    <col min="12796" max="12796" width="12.42578125" customWidth="1"/>
    <col min="12797" max="12797" width="12" customWidth="1"/>
    <col min="12798" max="12798" width="20.85546875" customWidth="1"/>
    <col min="12799" max="12799" width="17.7109375" customWidth="1"/>
    <col min="12800" max="12800" width="20" customWidth="1"/>
    <col min="12801" max="12801" width="33.28515625" customWidth="1"/>
    <col min="12802" max="12802" width="12.42578125" customWidth="1"/>
    <col min="12803" max="12803" width="21.5703125" customWidth="1"/>
    <col min="12804" max="12805" width="19" customWidth="1"/>
    <col min="12806" max="12806" width="16.42578125" customWidth="1"/>
    <col min="12807" max="12807" width="25" customWidth="1"/>
    <col min="12809" max="12809" width="22.5703125" customWidth="1"/>
    <col min="12810" max="12810" width="20.42578125" customWidth="1"/>
    <col min="12811" max="12811" width="16.7109375" customWidth="1"/>
    <col min="12812" max="12812" width="19.5703125" customWidth="1"/>
    <col min="12813" max="12813" width="24.5703125" customWidth="1"/>
    <col min="12814" max="12814" width="14.140625" customWidth="1"/>
    <col min="12815" max="12815" width="24.5703125" customWidth="1"/>
    <col min="12816" max="12816" width="19.42578125" customWidth="1"/>
    <col min="12818" max="12818" width="14.28515625" customWidth="1"/>
    <col min="12819" max="12819" width="19.42578125" customWidth="1"/>
    <col min="12820" max="12820" width="13.28515625" customWidth="1"/>
    <col min="12821" max="12821" width="19.28515625" customWidth="1"/>
    <col min="13047" max="13047" width="24.28515625" customWidth="1"/>
    <col min="13048" max="13049" width="24.7109375" customWidth="1"/>
    <col min="13050" max="13050" width="17.7109375" customWidth="1"/>
    <col min="13052" max="13052" width="12.42578125" customWidth="1"/>
    <col min="13053" max="13053" width="12" customWidth="1"/>
    <col min="13054" max="13054" width="20.85546875" customWidth="1"/>
    <col min="13055" max="13055" width="17.7109375" customWidth="1"/>
    <col min="13056" max="13056" width="20" customWidth="1"/>
    <col min="13057" max="13057" width="33.28515625" customWidth="1"/>
    <col min="13058" max="13058" width="12.42578125" customWidth="1"/>
    <col min="13059" max="13059" width="21.5703125" customWidth="1"/>
    <col min="13060" max="13061" width="19" customWidth="1"/>
    <col min="13062" max="13062" width="16.42578125" customWidth="1"/>
    <col min="13063" max="13063" width="25" customWidth="1"/>
    <col min="13065" max="13065" width="22.5703125" customWidth="1"/>
    <col min="13066" max="13066" width="20.42578125" customWidth="1"/>
    <col min="13067" max="13067" width="16.7109375" customWidth="1"/>
    <col min="13068" max="13068" width="19.5703125" customWidth="1"/>
    <col min="13069" max="13069" width="24.5703125" customWidth="1"/>
    <col min="13070" max="13070" width="14.140625" customWidth="1"/>
    <col min="13071" max="13071" width="24.5703125" customWidth="1"/>
    <col min="13072" max="13072" width="19.42578125" customWidth="1"/>
    <col min="13074" max="13074" width="14.28515625" customWidth="1"/>
    <col min="13075" max="13075" width="19.42578125" customWidth="1"/>
    <col min="13076" max="13076" width="13.28515625" customWidth="1"/>
    <col min="13077" max="13077" width="19.28515625" customWidth="1"/>
    <col min="13303" max="13303" width="24.28515625" customWidth="1"/>
    <col min="13304" max="13305" width="24.7109375" customWidth="1"/>
    <col min="13306" max="13306" width="17.7109375" customWidth="1"/>
    <col min="13308" max="13308" width="12.42578125" customWidth="1"/>
    <col min="13309" max="13309" width="12" customWidth="1"/>
    <col min="13310" max="13310" width="20.85546875" customWidth="1"/>
    <col min="13311" max="13311" width="17.7109375" customWidth="1"/>
    <col min="13312" max="13312" width="20" customWidth="1"/>
    <col min="13313" max="13313" width="33.28515625" customWidth="1"/>
    <col min="13314" max="13314" width="12.42578125" customWidth="1"/>
    <col min="13315" max="13315" width="21.5703125" customWidth="1"/>
    <col min="13316" max="13317" width="19" customWidth="1"/>
    <col min="13318" max="13318" width="16.42578125" customWidth="1"/>
    <col min="13319" max="13319" width="25" customWidth="1"/>
    <col min="13321" max="13321" width="22.5703125" customWidth="1"/>
    <col min="13322" max="13322" width="20.42578125" customWidth="1"/>
    <col min="13323" max="13323" width="16.7109375" customWidth="1"/>
    <col min="13324" max="13324" width="19.5703125" customWidth="1"/>
    <col min="13325" max="13325" width="24.5703125" customWidth="1"/>
    <col min="13326" max="13326" width="14.140625" customWidth="1"/>
    <col min="13327" max="13327" width="24.5703125" customWidth="1"/>
    <col min="13328" max="13328" width="19.42578125" customWidth="1"/>
    <col min="13330" max="13330" width="14.28515625" customWidth="1"/>
    <col min="13331" max="13331" width="19.42578125" customWidth="1"/>
    <col min="13332" max="13332" width="13.28515625" customWidth="1"/>
    <col min="13333" max="13333" width="19.28515625" customWidth="1"/>
    <col min="13559" max="13559" width="24.28515625" customWidth="1"/>
    <col min="13560" max="13561" width="24.7109375" customWidth="1"/>
    <col min="13562" max="13562" width="17.7109375" customWidth="1"/>
    <col min="13564" max="13564" width="12.42578125" customWidth="1"/>
    <col min="13565" max="13565" width="12" customWidth="1"/>
    <col min="13566" max="13566" width="20.85546875" customWidth="1"/>
    <col min="13567" max="13567" width="17.7109375" customWidth="1"/>
    <col min="13568" max="13568" width="20" customWidth="1"/>
    <col min="13569" max="13569" width="33.28515625" customWidth="1"/>
    <col min="13570" max="13570" width="12.42578125" customWidth="1"/>
    <col min="13571" max="13571" width="21.5703125" customWidth="1"/>
    <col min="13572" max="13573" width="19" customWidth="1"/>
    <col min="13574" max="13574" width="16.42578125" customWidth="1"/>
    <col min="13575" max="13575" width="25" customWidth="1"/>
    <col min="13577" max="13577" width="22.5703125" customWidth="1"/>
    <col min="13578" max="13578" width="20.42578125" customWidth="1"/>
    <col min="13579" max="13579" width="16.7109375" customWidth="1"/>
    <col min="13580" max="13580" width="19.5703125" customWidth="1"/>
    <col min="13581" max="13581" width="24.5703125" customWidth="1"/>
    <col min="13582" max="13582" width="14.140625" customWidth="1"/>
    <col min="13583" max="13583" width="24.5703125" customWidth="1"/>
    <col min="13584" max="13584" width="19.42578125" customWidth="1"/>
    <col min="13586" max="13586" width="14.28515625" customWidth="1"/>
    <col min="13587" max="13587" width="19.42578125" customWidth="1"/>
    <col min="13588" max="13588" width="13.28515625" customWidth="1"/>
    <col min="13589" max="13589" width="19.28515625" customWidth="1"/>
    <col min="13815" max="13815" width="24.28515625" customWidth="1"/>
    <col min="13816" max="13817" width="24.7109375" customWidth="1"/>
    <col min="13818" max="13818" width="17.7109375" customWidth="1"/>
    <col min="13820" max="13820" width="12.42578125" customWidth="1"/>
    <col min="13821" max="13821" width="12" customWidth="1"/>
    <col min="13822" max="13822" width="20.85546875" customWidth="1"/>
    <col min="13823" max="13823" width="17.7109375" customWidth="1"/>
    <col min="13824" max="13824" width="20" customWidth="1"/>
    <col min="13825" max="13825" width="33.28515625" customWidth="1"/>
    <col min="13826" max="13826" width="12.42578125" customWidth="1"/>
    <col min="13827" max="13827" width="21.5703125" customWidth="1"/>
    <col min="13828" max="13829" width="19" customWidth="1"/>
    <col min="13830" max="13830" width="16.42578125" customWidth="1"/>
    <col min="13831" max="13831" width="25" customWidth="1"/>
    <col min="13833" max="13833" width="22.5703125" customWidth="1"/>
    <col min="13834" max="13834" width="20.42578125" customWidth="1"/>
    <col min="13835" max="13835" width="16.7109375" customWidth="1"/>
    <col min="13836" max="13836" width="19.5703125" customWidth="1"/>
    <col min="13837" max="13837" width="24.5703125" customWidth="1"/>
    <col min="13838" max="13838" width="14.140625" customWidth="1"/>
    <col min="13839" max="13839" width="24.5703125" customWidth="1"/>
    <col min="13840" max="13840" width="19.42578125" customWidth="1"/>
    <col min="13842" max="13842" width="14.28515625" customWidth="1"/>
    <col min="13843" max="13843" width="19.42578125" customWidth="1"/>
    <col min="13844" max="13844" width="13.28515625" customWidth="1"/>
    <col min="13845" max="13845" width="19.28515625" customWidth="1"/>
    <col min="14071" max="14071" width="24.28515625" customWidth="1"/>
    <col min="14072" max="14073" width="24.7109375" customWidth="1"/>
    <col min="14074" max="14074" width="17.7109375" customWidth="1"/>
    <col min="14076" max="14076" width="12.42578125" customWidth="1"/>
    <col min="14077" max="14077" width="12" customWidth="1"/>
    <col min="14078" max="14078" width="20.85546875" customWidth="1"/>
    <col min="14079" max="14079" width="17.7109375" customWidth="1"/>
    <col min="14080" max="14080" width="20" customWidth="1"/>
    <col min="14081" max="14081" width="33.28515625" customWidth="1"/>
    <col min="14082" max="14082" width="12.42578125" customWidth="1"/>
    <col min="14083" max="14083" width="21.5703125" customWidth="1"/>
    <col min="14084" max="14085" width="19" customWidth="1"/>
    <col min="14086" max="14086" width="16.42578125" customWidth="1"/>
    <col min="14087" max="14087" width="25" customWidth="1"/>
    <col min="14089" max="14089" width="22.5703125" customWidth="1"/>
    <col min="14090" max="14090" width="20.42578125" customWidth="1"/>
    <col min="14091" max="14091" width="16.7109375" customWidth="1"/>
    <col min="14092" max="14092" width="19.5703125" customWidth="1"/>
    <col min="14093" max="14093" width="24.5703125" customWidth="1"/>
    <col min="14094" max="14094" width="14.140625" customWidth="1"/>
    <col min="14095" max="14095" width="24.5703125" customWidth="1"/>
    <col min="14096" max="14096" width="19.42578125" customWidth="1"/>
    <col min="14098" max="14098" width="14.28515625" customWidth="1"/>
    <col min="14099" max="14099" width="19.42578125" customWidth="1"/>
    <col min="14100" max="14100" width="13.28515625" customWidth="1"/>
    <col min="14101" max="14101" width="19.28515625" customWidth="1"/>
    <col min="14327" max="14327" width="24.28515625" customWidth="1"/>
    <col min="14328" max="14329" width="24.7109375" customWidth="1"/>
    <col min="14330" max="14330" width="17.7109375" customWidth="1"/>
    <col min="14332" max="14332" width="12.42578125" customWidth="1"/>
    <col min="14333" max="14333" width="12" customWidth="1"/>
    <col min="14334" max="14334" width="20.85546875" customWidth="1"/>
    <col min="14335" max="14335" width="17.7109375" customWidth="1"/>
    <col min="14336" max="14336" width="20" customWidth="1"/>
    <col min="14337" max="14337" width="33.28515625" customWidth="1"/>
    <col min="14338" max="14338" width="12.42578125" customWidth="1"/>
    <col min="14339" max="14339" width="21.5703125" customWidth="1"/>
    <col min="14340" max="14341" width="19" customWidth="1"/>
    <col min="14342" max="14342" width="16.42578125" customWidth="1"/>
    <col min="14343" max="14343" width="25" customWidth="1"/>
    <col min="14345" max="14345" width="22.5703125" customWidth="1"/>
    <col min="14346" max="14346" width="20.42578125" customWidth="1"/>
    <col min="14347" max="14347" width="16.7109375" customWidth="1"/>
    <col min="14348" max="14348" width="19.5703125" customWidth="1"/>
    <col min="14349" max="14349" width="24.5703125" customWidth="1"/>
    <col min="14350" max="14350" width="14.140625" customWidth="1"/>
    <col min="14351" max="14351" width="24.5703125" customWidth="1"/>
    <col min="14352" max="14352" width="19.42578125" customWidth="1"/>
    <col min="14354" max="14354" width="14.28515625" customWidth="1"/>
    <col min="14355" max="14355" width="19.42578125" customWidth="1"/>
    <col min="14356" max="14356" width="13.28515625" customWidth="1"/>
    <col min="14357" max="14357" width="19.28515625" customWidth="1"/>
    <col min="14583" max="14583" width="24.28515625" customWidth="1"/>
    <col min="14584" max="14585" width="24.7109375" customWidth="1"/>
    <col min="14586" max="14586" width="17.7109375" customWidth="1"/>
    <col min="14588" max="14588" width="12.42578125" customWidth="1"/>
    <col min="14589" max="14589" width="12" customWidth="1"/>
    <col min="14590" max="14590" width="20.85546875" customWidth="1"/>
    <col min="14591" max="14591" width="17.7109375" customWidth="1"/>
    <col min="14592" max="14592" width="20" customWidth="1"/>
    <col min="14593" max="14593" width="33.28515625" customWidth="1"/>
    <col min="14594" max="14594" width="12.42578125" customWidth="1"/>
    <col min="14595" max="14595" width="21.5703125" customWidth="1"/>
    <col min="14596" max="14597" width="19" customWidth="1"/>
    <col min="14598" max="14598" width="16.42578125" customWidth="1"/>
    <col min="14599" max="14599" width="25" customWidth="1"/>
    <col min="14601" max="14601" width="22.5703125" customWidth="1"/>
    <col min="14602" max="14602" width="20.42578125" customWidth="1"/>
    <col min="14603" max="14603" width="16.7109375" customWidth="1"/>
    <col min="14604" max="14604" width="19.5703125" customWidth="1"/>
    <col min="14605" max="14605" width="24.5703125" customWidth="1"/>
    <col min="14606" max="14606" width="14.140625" customWidth="1"/>
    <col min="14607" max="14607" width="24.5703125" customWidth="1"/>
    <col min="14608" max="14608" width="19.42578125" customWidth="1"/>
    <col min="14610" max="14610" width="14.28515625" customWidth="1"/>
    <col min="14611" max="14611" width="19.42578125" customWidth="1"/>
    <col min="14612" max="14612" width="13.28515625" customWidth="1"/>
    <col min="14613" max="14613" width="19.28515625" customWidth="1"/>
    <col min="14839" max="14839" width="24.28515625" customWidth="1"/>
    <col min="14840" max="14841" width="24.7109375" customWidth="1"/>
    <col min="14842" max="14842" width="17.7109375" customWidth="1"/>
    <col min="14844" max="14844" width="12.42578125" customWidth="1"/>
    <col min="14845" max="14845" width="12" customWidth="1"/>
    <col min="14846" max="14846" width="20.85546875" customWidth="1"/>
    <col min="14847" max="14847" width="17.7109375" customWidth="1"/>
    <col min="14848" max="14848" width="20" customWidth="1"/>
    <col min="14849" max="14849" width="33.28515625" customWidth="1"/>
    <col min="14850" max="14850" width="12.42578125" customWidth="1"/>
    <col min="14851" max="14851" width="21.5703125" customWidth="1"/>
    <col min="14852" max="14853" width="19" customWidth="1"/>
    <col min="14854" max="14854" width="16.42578125" customWidth="1"/>
    <col min="14855" max="14855" width="25" customWidth="1"/>
    <col min="14857" max="14857" width="22.5703125" customWidth="1"/>
    <col min="14858" max="14858" width="20.42578125" customWidth="1"/>
    <col min="14859" max="14859" width="16.7109375" customWidth="1"/>
    <col min="14860" max="14860" width="19.5703125" customWidth="1"/>
    <col min="14861" max="14861" width="24.5703125" customWidth="1"/>
    <col min="14862" max="14862" width="14.140625" customWidth="1"/>
    <col min="14863" max="14863" width="24.5703125" customWidth="1"/>
    <col min="14864" max="14864" width="19.42578125" customWidth="1"/>
    <col min="14866" max="14866" width="14.28515625" customWidth="1"/>
    <col min="14867" max="14867" width="19.42578125" customWidth="1"/>
    <col min="14868" max="14868" width="13.28515625" customWidth="1"/>
    <col min="14869" max="14869" width="19.28515625" customWidth="1"/>
    <col min="15095" max="15095" width="24.28515625" customWidth="1"/>
    <col min="15096" max="15097" width="24.7109375" customWidth="1"/>
    <col min="15098" max="15098" width="17.7109375" customWidth="1"/>
    <col min="15100" max="15100" width="12.42578125" customWidth="1"/>
    <col min="15101" max="15101" width="12" customWidth="1"/>
    <col min="15102" max="15102" width="20.85546875" customWidth="1"/>
    <col min="15103" max="15103" width="17.7109375" customWidth="1"/>
    <col min="15104" max="15104" width="20" customWidth="1"/>
    <col min="15105" max="15105" width="33.28515625" customWidth="1"/>
    <col min="15106" max="15106" width="12.42578125" customWidth="1"/>
    <col min="15107" max="15107" width="21.5703125" customWidth="1"/>
    <col min="15108" max="15109" width="19" customWidth="1"/>
    <col min="15110" max="15110" width="16.42578125" customWidth="1"/>
    <col min="15111" max="15111" width="25" customWidth="1"/>
    <col min="15113" max="15113" width="22.5703125" customWidth="1"/>
    <col min="15114" max="15114" width="20.42578125" customWidth="1"/>
    <col min="15115" max="15115" width="16.7109375" customWidth="1"/>
    <col min="15116" max="15116" width="19.5703125" customWidth="1"/>
    <col min="15117" max="15117" width="24.5703125" customWidth="1"/>
    <col min="15118" max="15118" width="14.140625" customWidth="1"/>
    <col min="15119" max="15119" width="24.5703125" customWidth="1"/>
    <col min="15120" max="15120" width="19.42578125" customWidth="1"/>
    <col min="15122" max="15122" width="14.28515625" customWidth="1"/>
    <col min="15123" max="15123" width="19.42578125" customWidth="1"/>
    <col min="15124" max="15124" width="13.28515625" customWidth="1"/>
    <col min="15125" max="15125" width="19.28515625" customWidth="1"/>
    <col min="15351" max="15351" width="24.28515625" customWidth="1"/>
    <col min="15352" max="15353" width="24.7109375" customWidth="1"/>
    <col min="15354" max="15354" width="17.7109375" customWidth="1"/>
    <col min="15356" max="15356" width="12.42578125" customWidth="1"/>
    <col min="15357" max="15357" width="12" customWidth="1"/>
    <col min="15358" max="15358" width="20.85546875" customWidth="1"/>
    <col min="15359" max="15359" width="17.7109375" customWidth="1"/>
    <col min="15360" max="15360" width="20" customWidth="1"/>
    <col min="15361" max="15361" width="33.28515625" customWidth="1"/>
    <col min="15362" max="15362" width="12.42578125" customWidth="1"/>
    <col min="15363" max="15363" width="21.5703125" customWidth="1"/>
    <col min="15364" max="15365" width="19" customWidth="1"/>
    <col min="15366" max="15366" width="16.42578125" customWidth="1"/>
    <col min="15367" max="15367" width="25" customWidth="1"/>
    <col min="15369" max="15369" width="22.5703125" customWidth="1"/>
    <col min="15370" max="15370" width="20.42578125" customWidth="1"/>
    <col min="15371" max="15371" width="16.7109375" customWidth="1"/>
    <col min="15372" max="15372" width="19.5703125" customWidth="1"/>
    <col min="15373" max="15373" width="24.5703125" customWidth="1"/>
    <col min="15374" max="15374" width="14.140625" customWidth="1"/>
    <col min="15375" max="15375" width="24.5703125" customWidth="1"/>
    <col min="15376" max="15376" width="19.42578125" customWidth="1"/>
    <col min="15378" max="15378" width="14.28515625" customWidth="1"/>
    <col min="15379" max="15379" width="19.42578125" customWidth="1"/>
    <col min="15380" max="15380" width="13.28515625" customWidth="1"/>
    <col min="15381" max="15381" width="19.28515625" customWidth="1"/>
    <col min="15607" max="15607" width="24.28515625" customWidth="1"/>
    <col min="15608" max="15609" width="24.7109375" customWidth="1"/>
    <col min="15610" max="15610" width="17.7109375" customWidth="1"/>
    <col min="15612" max="15612" width="12.42578125" customWidth="1"/>
    <col min="15613" max="15613" width="12" customWidth="1"/>
    <col min="15614" max="15614" width="20.85546875" customWidth="1"/>
    <col min="15615" max="15615" width="17.7109375" customWidth="1"/>
    <col min="15616" max="15616" width="20" customWidth="1"/>
    <col min="15617" max="15617" width="33.28515625" customWidth="1"/>
    <col min="15618" max="15618" width="12.42578125" customWidth="1"/>
    <col min="15619" max="15619" width="21.5703125" customWidth="1"/>
    <col min="15620" max="15621" width="19" customWidth="1"/>
    <col min="15622" max="15622" width="16.42578125" customWidth="1"/>
    <col min="15623" max="15623" width="25" customWidth="1"/>
    <col min="15625" max="15625" width="22.5703125" customWidth="1"/>
    <col min="15626" max="15626" width="20.42578125" customWidth="1"/>
    <col min="15627" max="15627" width="16.7109375" customWidth="1"/>
    <col min="15628" max="15628" width="19.5703125" customWidth="1"/>
    <col min="15629" max="15629" width="24.5703125" customWidth="1"/>
    <col min="15630" max="15630" width="14.140625" customWidth="1"/>
    <col min="15631" max="15631" width="24.5703125" customWidth="1"/>
    <col min="15632" max="15632" width="19.42578125" customWidth="1"/>
    <col min="15634" max="15634" width="14.28515625" customWidth="1"/>
    <col min="15635" max="15635" width="19.42578125" customWidth="1"/>
    <col min="15636" max="15636" width="13.28515625" customWidth="1"/>
    <col min="15637" max="15637" width="19.28515625" customWidth="1"/>
    <col min="15863" max="15863" width="24.28515625" customWidth="1"/>
    <col min="15864" max="15865" width="24.7109375" customWidth="1"/>
    <col min="15866" max="15866" width="17.7109375" customWidth="1"/>
    <col min="15868" max="15868" width="12.42578125" customWidth="1"/>
    <col min="15869" max="15869" width="12" customWidth="1"/>
    <col min="15870" max="15870" width="20.85546875" customWidth="1"/>
    <col min="15871" max="15871" width="17.7109375" customWidth="1"/>
    <col min="15872" max="15872" width="20" customWidth="1"/>
    <col min="15873" max="15873" width="33.28515625" customWidth="1"/>
    <col min="15874" max="15874" width="12.42578125" customWidth="1"/>
    <col min="15875" max="15875" width="21.5703125" customWidth="1"/>
    <col min="15876" max="15877" width="19" customWidth="1"/>
    <col min="15878" max="15878" width="16.42578125" customWidth="1"/>
    <col min="15879" max="15879" width="25" customWidth="1"/>
    <col min="15881" max="15881" width="22.5703125" customWidth="1"/>
    <col min="15882" max="15882" width="20.42578125" customWidth="1"/>
    <col min="15883" max="15883" width="16.7109375" customWidth="1"/>
    <col min="15884" max="15884" width="19.5703125" customWidth="1"/>
    <col min="15885" max="15885" width="24.5703125" customWidth="1"/>
    <col min="15886" max="15886" width="14.140625" customWidth="1"/>
    <col min="15887" max="15887" width="24.5703125" customWidth="1"/>
    <col min="15888" max="15888" width="19.42578125" customWidth="1"/>
    <col min="15890" max="15890" width="14.28515625" customWidth="1"/>
    <col min="15891" max="15891" width="19.42578125" customWidth="1"/>
    <col min="15892" max="15892" width="13.28515625" customWidth="1"/>
    <col min="15893" max="15893" width="19.28515625" customWidth="1"/>
    <col min="16119" max="16119" width="24.28515625" customWidth="1"/>
    <col min="16120" max="16121" width="24.7109375" customWidth="1"/>
    <col min="16122" max="16122" width="17.7109375" customWidth="1"/>
    <col min="16124" max="16124" width="12.42578125" customWidth="1"/>
    <col min="16125" max="16125" width="12" customWidth="1"/>
    <col min="16126" max="16126" width="20.85546875" customWidth="1"/>
    <col min="16127" max="16127" width="17.7109375" customWidth="1"/>
    <col min="16128" max="16128" width="20" customWidth="1"/>
    <col min="16129" max="16129" width="33.28515625" customWidth="1"/>
    <col min="16130" max="16130" width="12.42578125" customWidth="1"/>
    <col min="16131" max="16131" width="21.5703125" customWidth="1"/>
    <col min="16132" max="16133" width="19" customWidth="1"/>
    <col min="16134" max="16134" width="16.42578125" customWidth="1"/>
    <col min="16135" max="16135" width="25" customWidth="1"/>
    <col min="16137" max="16137" width="22.5703125" customWidth="1"/>
    <col min="16138" max="16138" width="20.42578125" customWidth="1"/>
    <col min="16139" max="16139" width="16.7109375" customWidth="1"/>
    <col min="16140" max="16140" width="19.5703125" customWidth="1"/>
    <col min="16141" max="16141" width="24.5703125" customWidth="1"/>
    <col min="16142" max="16142" width="14.140625" customWidth="1"/>
    <col min="16143" max="16143" width="24.5703125" customWidth="1"/>
    <col min="16144" max="16144" width="19.42578125" customWidth="1"/>
    <col min="16146" max="16146" width="14.28515625" customWidth="1"/>
    <col min="16147" max="16147" width="19.42578125" customWidth="1"/>
    <col min="16148" max="16148" width="13.28515625" customWidth="1"/>
    <col min="16149" max="16149" width="19.28515625" customWidth="1"/>
  </cols>
  <sheetData>
    <row r="1" spans="1:36" ht="19.5" customHeight="1">
      <c r="A1" s="412"/>
      <c r="B1" s="412"/>
      <c r="C1" s="413" t="s">
        <v>287</v>
      </c>
      <c r="D1" s="413"/>
      <c r="E1" s="413"/>
      <c r="F1" s="413"/>
      <c r="G1" s="413"/>
      <c r="H1" s="413"/>
      <c r="I1" s="413"/>
      <c r="J1" s="413"/>
      <c r="K1" s="413"/>
      <c r="L1" s="413"/>
      <c r="M1" s="413"/>
      <c r="N1" s="413"/>
      <c r="O1" s="413"/>
      <c r="P1" s="413"/>
      <c r="Q1" s="413"/>
      <c r="R1" s="413"/>
      <c r="S1" s="413"/>
      <c r="T1" s="413"/>
      <c r="U1" s="413"/>
      <c r="V1" s="413"/>
      <c r="W1" s="413"/>
      <c r="X1" s="65"/>
      <c r="Y1" s="65"/>
      <c r="Z1" s="65"/>
      <c r="AA1" s="65"/>
      <c r="AB1" s="65"/>
    </row>
    <row r="2" spans="1:36" ht="15" customHeight="1">
      <c r="A2" s="412"/>
      <c r="B2" s="412"/>
      <c r="C2" s="413"/>
      <c r="D2" s="413"/>
      <c r="E2" s="413"/>
      <c r="F2" s="413"/>
      <c r="G2" s="413"/>
      <c r="H2" s="413"/>
      <c r="I2" s="413"/>
      <c r="J2" s="413"/>
      <c r="K2" s="413"/>
      <c r="L2" s="413"/>
      <c r="M2" s="413"/>
      <c r="N2" s="413"/>
      <c r="O2" s="413"/>
      <c r="P2" s="413"/>
      <c r="Q2" s="413"/>
      <c r="R2" s="413"/>
      <c r="S2" s="413"/>
      <c r="T2" s="413"/>
      <c r="U2" s="413"/>
      <c r="V2" s="413"/>
      <c r="W2" s="413"/>
      <c r="X2" s="65"/>
      <c r="Y2" s="65"/>
      <c r="Z2" s="65"/>
      <c r="AA2" s="65"/>
      <c r="AB2" s="65"/>
    </row>
    <row r="3" spans="1:36" ht="15" customHeight="1">
      <c r="A3" s="412"/>
      <c r="B3" s="412"/>
      <c r="C3" s="413"/>
      <c r="D3" s="413"/>
      <c r="E3" s="413"/>
      <c r="F3" s="413"/>
      <c r="G3" s="413"/>
      <c r="H3" s="413"/>
      <c r="I3" s="413"/>
      <c r="J3" s="413"/>
      <c r="K3" s="413"/>
      <c r="L3" s="413"/>
      <c r="M3" s="413"/>
      <c r="N3" s="413"/>
      <c r="O3" s="413"/>
      <c r="P3" s="413"/>
      <c r="Q3" s="413"/>
      <c r="R3" s="413"/>
      <c r="S3" s="413"/>
      <c r="T3" s="413"/>
      <c r="U3" s="413"/>
      <c r="V3" s="413"/>
      <c r="W3" s="413"/>
      <c r="X3" s="65"/>
      <c r="Y3" s="65"/>
      <c r="Z3" s="65"/>
      <c r="AA3" s="65"/>
      <c r="AB3" s="65"/>
    </row>
    <row r="4" spans="1:36" ht="18.75" customHeight="1">
      <c r="A4" s="412"/>
      <c r="B4" s="412"/>
      <c r="C4" s="413"/>
      <c r="D4" s="413"/>
      <c r="E4" s="413"/>
      <c r="F4" s="413"/>
      <c r="G4" s="413"/>
      <c r="H4" s="413"/>
      <c r="I4" s="413"/>
      <c r="J4" s="413"/>
      <c r="K4" s="413"/>
      <c r="L4" s="413"/>
      <c r="M4" s="413"/>
      <c r="N4" s="413"/>
      <c r="O4" s="413"/>
      <c r="P4" s="413"/>
      <c r="Q4" s="413"/>
      <c r="R4" s="413"/>
      <c r="S4" s="413"/>
      <c r="T4" s="413"/>
      <c r="U4" s="413"/>
      <c r="V4" s="413"/>
      <c r="W4" s="413"/>
      <c r="X4" s="65"/>
      <c r="Y4" s="65"/>
      <c r="Z4" s="65"/>
      <c r="AA4" s="65"/>
      <c r="AB4" s="65"/>
    </row>
    <row r="5" spans="1:36" s="2" customFormat="1" ht="12.75">
      <c r="A5" s="414" t="s">
        <v>1</v>
      </c>
      <c r="B5" s="414"/>
      <c r="C5" s="414"/>
      <c r="D5" s="414"/>
      <c r="E5" s="414"/>
      <c r="F5" s="414"/>
      <c r="G5" s="414"/>
      <c r="H5" s="414"/>
      <c r="I5" s="414"/>
      <c r="J5" s="414"/>
      <c r="K5" s="414"/>
      <c r="L5" s="414"/>
      <c r="M5" s="414"/>
      <c r="N5" s="414"/>
      <c r="O5" s="414"/>
      <c r="P5" s="414"/>
      <c r="Q5" s="414"/>
      <c r="R5" s="414"/>
      <c r="S5" s="414"/>
      <c r="T5" s="414"/>
      <c r="U5" s="414"/>
      <c r="V5" s="414"/>
      <c r="W5" s="414"/>
      <c r="X5" s="66"/>
      <c r="Y5" s="66"/>
      <c r="Z5" s="66"/>
      <c r="AA5" s="66"/>
      <c r="AB5" s="66"/>
      <c r="AC5" s="1"/>
      <c r="AD5" s="1"/>
      <c r="AE5" s="1"/>
      <c r="AF5" s="1"/>
      <c r="AG5" s="1"/>
      <c r="AH5" s="1"/>
      <c r="AI5" s="1"/>
      <c r="AJ5" s="1"/>
    </row>
    <row r="6" spans="1:36" s="2" customFormat="1" ht="12.75">
      <c r="A6" s="415" t="s">
        <v>288</v>
      </c>
      <c r="B6" s="415"/>
      <c r="C6" s="415"/>
      <c r="D6" s="415"/>
      <c r="E6" s="415"/>
      <c r="F6" s="415"/>
      <c r="G6" s="415"/>
      <c r="H6" s="415"/>
      <c r="I6" s="415"/>
      <c r="J6" s="415"/>
      <c r="K6" s="415"/>
      <c r="L6" s="415"/>
      <c r="M6" s="415"/>
      <c r="N6" s="415"/>
      <c r="O6" s="415"/>
      <c r="P6" s="415"/>
      <c r="Q6" s="415"/>
      <c r="R6" s="415"/>
      <c r="S6" s="415"/>
      <c r="T6" s="415"/>
      <c r="U6" s="415"/>
      <c r="V6" s="415"/>
      <c r="W6" s="415"/>
      <c r="X6" s="67"/>
      <c r="Y6" s="67"/>
      <c r="Z6" s="67"/>
      <c r="AA6" s="67"/>
      <c r="AB6" s="67"/>
      <c r="AC6" s="3"/>
      <c r="AD6" s="3"/>
      <c r="AE6" s="3"/>
      <c r="AF6" s="3"/>
      <c r="AG6" s="3"/>
      <c r="AH6" s="30"/>
      <c r="AI6" s="30"/>
      <c r="AJ6" s="30"/>
    </row>
    <row r="7" spans="1:36" s="2" customFormat="1" ht="12.75">
      <c r="A7" s="204" t="s">
        <v>289</v>
      </c>
      <c r="B7" s="416"/>
      <c r="C7" s="416"/>
      <c r="D7" s="416"/>
      <c r="E7" s="416"/>
      <c r="F7" s="416"/>
      <c r="G7" s="416"/>
      <c r="H7" s="416"/>
      <c r="I7" s="416"/>
      <c r="J7" s="416"/>
      <c r="K7" s="416"/>
      <c r="L7" s="416"/>
      <c r="M7" s="416"/>
      <c r="N7" s="416"/>
      <c r="O7" s="416"/>
      <c r="P7" s="416"/>
      <c r="Q7" s="416"/>
      <c r="R7" s="416"/>
      <c r="S7" s="416"/>
      <c r="T7" s="416"/>
      <c r="U7" s="416"/>
      <c r="V7" s="416"/>
      <c r="W7" s="416"/>
      <c r="X7" s="68"/>
      <c r="Y7" s="68"/>
      <c r="Z7" s="68"/>
      <c r="AA7" s="68"/>
      <c r="AB7" s="68"/>
      <c r="AC7" s="4"/>
      <c r="AD7" s="4"/>
      <c r="AE7" s="4"/>
      <c r="AF7" s="4"/>
      <c r="AG7" s="4"/>
      <c r="AH7" s="4"/>
      <c r="AI7" s="4"/>
      <c r="AJ7" s="4"/>
    </row>
    <row r="8" spans="1:36" ht="15" customHeight="1">
      <c r="A8" s="417" t="s">
        <v>4</v>
      </c>
      <c r="B8" s="417"/>
      <c r="C8" s="417"/>
      <c r="D8" s="417"/>
      <c r="E8" s="417"/>
      <c r="F8" s="417"/>
      <c r="G8" s="417"/>
      <c r="H8" s="417"/>
      <c r="I8" s="417"/>
      <c r="J8" s="417"/>
      <c r="K8" s="417"/>
      <c r="L8" s="417"/>
      <c r="M8" s="417"/>
      <c r="N8" s="418" t="s">
        <v>5</v>
      </c>
      <c r="O8" s="419"/>
      <c r="P8" s="419"/>
      <c r="Q8" s="419"/>
      <c r="R8" s="420"/>
      <c r="S8" s="418" t="s">
        <v>6</v>
      </c>
      <c r="T8" s="419"/>
      <c r="U8" s="419"/>
      <c r="V8" s="419"/>
      <c r="W8" s="420"/>
      <c r="X8" s="241" t="s">
        <v>700</v>
      </c>
      <c r="Y8" s="242"/>
      <c r="Z8" s="242"/>
      <c r="AA8" s="242"/>
      <c r="AB8" s="243"/>
      <c r="AC8" s="228" t="s">
        <v>814</v>
      </c>
      <c r="AD8" s="229"/>
      <c r="AE8" s="229"/>
      <c r="AF8" s="229"/>
      <c r="AG8" s="230"/>
      <c r="AH8" s="334" t="s">
        <v>864</v>
      </c>
    </row>
    <row r="9" spans="1:36" ht="33" customHeight="1">
      <c r="A9" s="421" t="s">
        <v>7</v>
      </c>
      <c r="B9" s="405" t="s">
        <v>8</v>
      </c>
      <c r="C9" s="405" t="s">
        <v>9</v>
      </c>
      <c r="D9" s="405" t="s">
        <v>10</v>
      </c>
      <c r="E9" s="405" t="s">
        <v>11</v>
      </c>
      <c r="F9" s="405" t="s">
        <v>12</v>
      </c>
      <c r="G9" s="405" t="s">
        <v>13</v>
      </c>
      <c r="H9" s="405" t="s">
        <v>14</v>
      </c>
      <c r="I9" s="405" t="s">
        <v>15</v>
      </c>
      <c r="J9" s="405" t="s">
        <v>16</v>
      </c>
      <c r="K9" s="405" t="s">
        <v>17</v>
      </c>
      <c r="L9" s="405" t="s">
        <v>18</v>
      </c>
      <c r="M9" s="405" t="s">
        <v>19</v>
      </c>
      <c r="N9" s="423" t="s">
        <v>20</v>
      </c>
      <c r="O9" s="424"/>
      <c r="P9" s="405" t="s">
        <v>21</v>
      </c>
      <c r="Q9" s="405" t="s">
        <v>22</v>
      </c>
      <c r="R9" s="405" t="s">
        <v>23</v>
      </c>
      <c r="S9" s="423" t="s">
        <v>20</v>
      </c>
      <c r="T9" s="424"/>
      <c r="U9" s="405" t="s">
        <v>21</v>
      </c>
      <c r="V9" s="161" t="s">
        <v>106</v>
      </c>
      <c r="W9" s="405" t="s">
        <v>23</v>
      </c>
      <c r="X9" s="159" t="s">
        <v>20</v>
      </c>
      <c r="Y9" s="160"/>
      <c r="Z9" s="161" t="s">
        <v>21</v>
      </c>
      <c r="AA9" s="161" t="s">
        <v>699</v>
      </c>
      <c r="AB9" s="161" t="s">
        <v>23</v>
      </c>
      <c r="AC9" s="159" t="s">
        <v>20</v>
      </c>
      <c r="AD9" s="160"/>
      <c r="AE9" s="161" t="s">
        <v>21</v>
      </c>
      <c r="AF9" s="161" t="s">
        <v>699</v>
      </c>
      <c r="AG9" s="161" t="s">
        <v>23</v>
      </c>
      <c r="AH9" s="334"/>
    </row>
    <row r="10" spans="1:36" ht="24">
      <c r="A10" s="422"/>
      <c r="B10" s="411"/>
      <c r="C10" s="411"/>
      <c r="D10" s="411"/>
      <c r="E10" s="411"/>
      <c r="F10" s="411"/>
      <c r="G10" s="411"/>
      <c r="H10" s="411"/>
      <c r="I10" s="411"/>
      <c r="J10" s="411"/>
      <c r="K10" s="411"/>
      <c r="L10" s="411"/>
      <c r="M10" s="406"/>
      <c r="N10" s="31" t="s">
        <v>24</v>
      </c>
      <c r="O10" s="32" t="s">
        <v>25</v>
      </c>
      <c r="P10" s="406"/>
      <c r="Q10" s="406"/>
      <c r="R10" s="406"/>
      <c r="S10" s="31" t="s">
        <v>24</v>
      </c>
      <c r="T10" s="32" t="s">
        <v>25</v>
      </c>
      <c r="U10" s="406"/>
      <c r="V10" s="406"/>
      <c r="W10" s="406"/>
      <c r="X10" s="17" t="s">
        <v>24</v>
      </c>
      <c r="Y10" s="18" t="s">
        <v>25</v>
      </c>
      <c r="Z10" s="162"/>
      <c r="AA10" s="162"/>
      <c r="AB10" s="162"/>
      <c r="AC10" s="17" t="s">
        <v>24</v>
      </c>
      <c r="AD10" s="83" t="s">
        <v>25</v>
      </c>
      <c r="AE10" s="162"/>
      <c r="AF10" s="162"/>
      <c r="AG10" s="162"/>
      <c r="AH10" s="334"/>
    </row>
    <row r="11" spans="1:36" ht="27.75" customHeight="1">
      <c r="A11" s="425" t="s">
        <v>290</v>
      </c>
      <c r="B11" s="427" t="s">
        <v>290</v>
      </c>
      <c r="C11" s="429" t="s">
        <v>291</v>
      </c>
      <c r="D11" s="431" t="s">
        <v>292</v>
      </c>
      <c r="E11" s="182" t="s">
        <v>293</v>
      </c>
      <c r="F11" s="432">
        <v>0.8</v>
      </c>
      <c r="G11" s="432">
        <v>0.8</v>
      </c>
      <c r="H11" s="432">
        <v>0.8</v>
      </c>
      <c r="I11" s="432">
        <v>0.8</v>
      </c>
      <c r="J11" s="432">
        <v>0.8</v>
      </c>
      <c r="K11" s="439" t="s">
        <v>27</v>
      </c>
      <c r="L11" s="439" t="s">
        <v>28</v>
      </c>
      <c r="M11" s="35" t="s">
        <v>29</v>
      </c>
      <c r="N11" s="346" t="s">
        <v>294</v>
      </c>
      <c r="O11" s="346" t="s">
        <v>295</v>
      </c>
      <c r="P11" s="346" t="s">
        <v>797</v>
      </c>
      <c r="Q11" s="395">
        <v>0.6</v>
      </c>
      <c r="R11" s="346" t="s">
        <v>798</v>
      </c>
      <c r="S11" s="346" t="s">
        <v>294</v>
      </c>
      <c r="T11" s="346" t="s">
        <v>776</v>
      </c>
      <c r="U11" s="400" t="s">
        <v>799</v>
      </c>
      <c r="V11" s="395">
        <v>0.7</v>
      </c>
      <c r="W11" s="346" t="s">
        <v>800</v>
      </c>
      <c r="X11" s="346" t="s">
        <v>294</v>
      </c>
      <c r="Y11" s="346" t="s">
        <v>776</v>
      </c>
      <c r="Z11" s="346" t="s">
        <v>777</v>
      </c>
      <c r="AA11" s="385">
        <v>1</v>
      </c>
      <c r="AB11" s="346" t="s">
        <v>296</v>
      </c>
      <c r="AC11" s="346" t="s">
        <v>294</v>
      </c>
      <c r="AD11" s="346" t="s">
        <v>776</v>
      </c>
      <c r="AE11" s="346" t="s">
        <v>868</v>
      </c>
      <c r="AF11" s="385">
        <v>1</v>
      </c>
      <c r="AG11" s="346" t="s">
        <v>815</v>
      </c>
      <c r="AH11" s="385">
        <f>(AF11+AA11+V11+Q11)/4</f>
        <v>0.82500000000000007</v>
      </c>
    </row>
    <row r="12" spans="1:36" ht="36">
      <c r="A12" s="425"/>
      <c r="B12" s="427"/>
      <c r="C12" s="429"/>
      <c r="D12" s="431"/>
      <c r="E12" s="427"/>
      <c r="F12" s="432"/>
      <c r="G12" s="432"/>
      <c r="H12" s="432"/>
      <c r="I12" s="432"/>
      <c r="J12" s="432"/>
      <c r="K12" s="439"/>
      <c r="L12" s="439"/>
      <c r="M12" s="33" t="s">
        <v>34</v>
      </c>
      <c r="N12" s="379"/>
      <c r="O12" s="373"/>
      <c r="P12" s="373"/>
      <c r="Q12" s="398"/>
      <c r="R12" s="373"/>
      <c r="S12" s="347"/>
      <c r="T12" s="373"/>
      <c r="U12" s="401"/>
      <c r="V12" s="396"/>
      <c r="W12" s="373"/>
      <c r="X12" s="347"/>
      <c r="Y12" s="373"/>
      <c r="Z12" s="373"/>
      <c r="AA12" s="409"/>
      <c r="AB12" s="373"/>
      <c r="AC12" s="347"/>
      <c r="AD12" s="373"/>
      <c r="AE12" s="373"/>
      <c r="AF12" s="409"/>
      <c r="AG12" s="373"/>
      <c r="AH12" s="409"/>
    </row>
    <row r="13" spans="1:36" ht="132" customHeight="1">
      <c r="A13" s="426"/>
      <c r="B13" s="428"/>
      <c r="C13" s="430"/>
      <c r="D13" s="431"/>
      <c r="E13" s="428"/>
      <c r="F13" s="433"/>
      <c r="G13" s="433"/>
      <c r="H13" s="433"/>
      <c r="I13" s="433"/>
      <c r="J13" s="433"/>
      <c r="K13" s="440"/>
      <c r="L13" s="440"/>
      <c r="M13" s="34" t="s">
        <v>35</v>
      </c>
      <c r="N13" s="380"/>
      <c r="O13" s="374"/>
      <c r="P13" s="374"/>
      <c r="Q13" s="399"/>
      <c r="R13" s="374"/>
      <c r="S13" s="348"/>
      <c r="T13" s="374"/>
      <c r="U13" s="402"/>
      <c r="V13" s="397"/>
      <c r="W13" s="374"/>
      <c r="X13" s="348"/>
      <c r="Y13" s="374"/>
      <c r="Z13" s="374"/>
      <c r="AA13" s="410"/>
      <c r="AB13" s="374"/>
      <c r="AC13" s="348"/>
      <c r="AD13" s="374"/>
      <c r="AE13" s="374"/>
      <c r="AF13" s="410"/>
      <c r="AG13" s="374"/>
      <c r="AH13" s="410"/>
    </row>
    <row r="14" spans="1:36" ht="24" customHeight="1">
      <c r="A14" s="434" t="s">
        <v>297</v>
      </c>
      <c r="B14" s="181" t="s">
        <v>298</v>
      </c>
      <c r="C14" s="437" t="s">
        <v>299</v>
      </c>
      <c r="D14" s="431"/>
      <c r="E14" s="181" t="s">
        <v>300</v>
      </c>
      <c r="F14" s="438">
        <v>1</v>
      </c>
      <c r="G14" s="438">
        <v>1</v>
      </c>
      <c r="H14" s="438">
        <v>1</v>
      </c>
      <c r="I14" s="438">
        <v>1</v>
      </c>
      <c r="J14" s="438">
        <v>1</v>
      </c>
      <c r="K14" s="442" t="s">
        <v>27</v>
      </c>
      <c r="L14" s="442" t="s">
        <v>28</v>
      </c>
      <c r="M14" s="36" t="s">
        <v>29</v>
      </c>
      <c r="N14" s="378" t="s">
        <v>294</v>
      </c>
      <c r="O14" s="346" t="s">
        <v>801</v>
      </c>
      <c r="P14" s="346" t="s">
        <v>802</v>
      </c>
      <c r="Q14" s="395">
        <v>0.6</v>
      </c>
      <c r="R14" s="346" t="s">
        <v>803</v>
      </c>
      <c r="S14" s="346" t="s">
        <v>294</v>
      </c>
      <c r="T14" s="346" t="s">
        <v>804</v>
      </c>
      <c r="U14" s="346" t="s">
        <v>805</v>
      </c>
      <c r="V14" s="395">
        <v>0.65</v>
      </c>
      <c r="W14" s="346" t="s">
        <v>301</v>
      </c>
      <c r="X14" s="346" t="s">
        <v>294</v>
      </c>
      <c r="Y14" s="346" t="s">
        <v>806</v>
      </c>
      <c r="Z14" s="346" t="s">
        <v>807</v>
      </c>
      <c r="AA14" s="385">
        <v>0.9</v>
      </c>
      <c r="AB14" s="346" t="s">
        <v>808</v>
      </c>
      <c r="AC14" s="346" t="s">
        <v>294</v>
      </c>
      <c r="AD14" s="346" t="s">
        <v>806</v>
      </c>
      <c r="AE14" s="346" t="s">
        <v>865</v>
      </c>
      <c r="AF14" s="385">
        <v>1</v>
      </c>
      <c r="AG14" s="346" t="s">
        <v>816</v>
      </c>
      <c r="AH14" s="444">
        <f>(AF14+AA14+V14+Q14)/4</f>
        <v>0.78749999999999998</v>
      </c>
    </row>
    <row r="15" spans="1:36" ht="36">
      <c r="A15" s="435"/>
      <c r="B15" s="427"/>
      <c r="C15" s="429"/>
      <c r="D15" s="431"/>
      <c r="E15" s="427"/>
      <c r="F15" s="432"/>
      <c r="G15" s="432"/>
      <c r="H15" s="432"/>
      <c r="I15" s="432"/>
      <c r="J15" s="432"/>
      <c r="K15" s="439"/>
      <c r="L15" s="439"/>
      <c r="M15" s="33" t="s">
        <v>34</v>
      </c>
      <c r="N15" s="379"/>
      <c r="O15" s="373"/>
      <c r="P15" s="373"/>
      <c r="Q15" s="398"/>
      <c r="R15" s="373"/>
      <c r="S15" s="347"/>
      <c r="T15" s="373"/>
      <c r="U15" s="373"/>
      <c r="V15" s="396"/>
      <c r="W15" s="373"/>
      <c r="X15" s="347"/>
      <c r="Y15" s="373"/>
      <c r="Z15" s="373"/>
      <c r="AA15" s="409"/>
      <c r="AB15" s="373"/>
      <c r="AC15" s="347"/>
      <c r="AD15" s="373"/>
      <c r="AE15" s="373"/>
      <c r="AF15" s="409"/>
      <c r="AG15" s="373"/>
      <c r="AH15" s="445"/>
    </row>
    <row r="16" spans="1:36" ht="84.75" customHeight="1">
      <c r="A16" s="436"/>
      <c r="B16" s="428"/>
      <c r="C16" s="430"/>
      <c r="D16" s="431"/>
      <c r="E16" s="428"/>
      <c r="F16" s="433"/>
      <c r="G16" s="433"/>
      <c r="H16" s="433"/>
      <c r="I16" s="433"/>
      <c r="J16" s="433"/>
      <c r="K16" s="440"/>
      <c r="L16" s="440"/>
      <c r="M16" s="34" t="s">
        <v>35</v>
      </c>
      <c r="N16" s="380"/>
      <c r="O16" s="374"/>
      <c r="P16" s="374"/>
      <c r="Q16" s="399"/>
      <c r="R16" s="374"/>
      <c r="S16" s="348"/>
      <c r="T16" s="374"/>
      <c r="U16" s="374"/>
      <c r="V16" s="397"/>
      <c r="W16" s="374"/>
      <c r="X16" s="348"/>
      <c r="Y16" s="374"/>
      <c r="Z16" s="374"/>
      <c r="AA16" s="410"/>
      <c r="AB16" s="374"/>
      <c r="AC16" s="348"/>
      <c r="AD16" s="374"/>
      <c r="AE16" s="374"/>
      <c r="AF16" s="410"/>
      <c r="AG16" s="374"/>
      <c r="AH16" s="446"/>
    </row>
    <row r="17" spans="1:34" ht="24" customHeight="1">
      <c r="A17" s="434" t="s">
        <v>302</v>
      </c>
      <c r="B17" s="441" t="s">
        <v>303</v>
      </c>
      <c r="C17" s="437" t="s">
        <v>304</v>
      </c>
      <c r="D17" s="431"/>
      <c r="E17" s="181" t="s">
        <v>305</v>
      </c>
      <c r="F17" s="438">
        <v>1</v>
      </c>
      <c r="G17" s="438">
        <v>1</v>
      </c>
      <c r="H17" s="438">
        <v>1</v>
      </c>
      <c r="I17" s="438">
        <v>1</v>
      </c>
      <c r="J17" s="438">
        <v>1</v>
      </c>
      <c r="K17" s="442" t="s">
        <v>27</v>
      </c>
      <c r="L17" s="442" t="s">
        <v>28</v>
      </c>
      <c r="M17" s="36" t="s">
        <v>29</v>
      </c>
      <c r="N17" s="443" t="s">
        <v>294</v>
      </c>
      <c r="O17" s="404" t="s">
        <v>306</v>
      </c>
      <c r="P17" s="404" t="s">
        <v>778</v>
      </c>
      <c r="Q17" s="393">
        <v>0.6</v>
      </c>
      <c r="R17" s="384" t="s">
        <v>779</v>
      </c>
      <c r="S17" s="403" t="s">
        <v>294</v>
      </c>
      <c r="T17" s="404" t="s">
        <v>306</v>
      </c>
      <c r="U17" s="404" t="s">
        <v>307</v>
      </c>
      <c r="V17" s="393">
        <v>0.6</v>
      </c>
      <c r="W17" s="384" t="s">
        <v>308</v>
      </c>
      <c r="X17" s="403" t="s">
        <v>294</v>
      </c>
      <c r="Y17" s="404" t="s">
        <v>306</v>
      </c>
      <c r="Z17" s="404" t="s">
        <v>698</v>
      </c>
      <c r="AA17" s="407">
        <v>0.9</v>
      </c>
      <c r="AB17" s="384" t="s">
        <v>809</v>
      </c>
      <c r="AC17" s="403" t="s">
        <v>294</v>
      </c>
      <c r="AD17" s="404" t="s">
        <v>306</v>
      </c>
      <c r="AE17" s="404" t="s">
        <v>866</v>
      </c>
      <c r="AF17" s="407">
        <v>1</v>
      </c>
      <c r="AG17" s="384" t="s">
        <v>867</v>
      </c>
      <c r="AH17" s="447">
        <f>(AF17+AA17+V17+Q17)/4</f>
        <v>0.77500000000000002</v>
      </c>
    </row>
    <row r="18" spans="1:34" ht="36">
      <c r="A18" s="435"/>
      <c r="B18" s="427"/>
      <c r="C18" s="429"/>
      <c r="D18" s="431"/>
      <c r="E18" s="427"/>
      <c r="F18" s="432"/>
      <c r="G18" s="432"/>
      <c r="H18" s="432"/>
      <c r="I18" s="432"/>
      <c r="J18" s="432"/>
      <c r="K18" s="439"/>
      <c r="L18" s="439"/>
      <c r="M18" s="33" t="s">
        <v>34</v>
      </c>
      <c r="N18" s="443"/>
      <c r="O18" s="404"/>
      <c r="P18" s="404"/>
      <c r="Q18" s="394"/>
      <c r="R18" s="384"/>
      <c r="S18" s="403"/>
      <c r="T18" s="404"/>
      <c r="U18" s="404"/>
      <c r="V18" s="394"/>
      <c r="W18" s="384"/>
      <c r="X18" s="403"/>
      <c r="Y18" s="404"/>
      <c r="Z18" s="404"/>
      <c r="AA18" s="408"/>
      <c r="AB18" s="384"/>
      <c r="AC18" s="403"/>
      <c r="AD18" s="404"/>
      <c r="AE18" s="404"/>
      <c r="AF18" s="408"/>
      <c r="AG18" s="384"/>
      <c r="AH18" s="447"/>
    </row>
    <row r="19" spans="1:34" ht="103.5" customHeight="1">
      <c r="A19" s="436"/>
      <c r="B19" s="428"/>
      <c r="C19" s="430"/>
      <c r="D19" s="431"/>
      <c r="E19" s="428"/>
      <c r="F19" s="433"/>
      <c r="G19" s="433"/>
      <c r="H19" s="433"/>
      <c r="I19" s="433"/>
      <c r="J19" s="433"/>
      <c r="K19" s="440"/>
      <c r="L19" s="440"/>
      <c r="M19" s="34" t="s">
        <v>35</v>
      </c>
      <c r="N19" s="443"/>
      <c r="O19" s="404"/>
      <c r="P19" s="404"/>
      <c r="Q19" s="394"/>
      <c r="R19" s="384"/>
      <c r="S19" s="403"/>
      <c r="T19" s="404"/>
      <c r="U19" s="404"/>
      <c r="V19" s="394"/>
      <c r="W19" s="384"/>
      <c r="X19" s="403"/>
      <c r="Y19" s="404"/>
      <c r="Z19" s="404"/>
      <c r="AA19" s="408"/>
      <c r="AB19" s="384"/>
      <c r="AC19" s="403"/>
      <c r="AD19" s="404"/>
      <c r="AE19" s="404"/>
      <c r="AF19" s="408"/>
      <c r="AG19" s="384"/>
      <c r="AH19" s="447"/>
    </row>
    <row r="20" spans="1:34">
      <c r="Q20" s="103"/>
      <c r="R20" s="128"/>
      <c r="S20" s="128"/>
      <c r="T20" s="128"/>
      <c r="U20" s="128"/>
      <c r="V20" s="103"/>
      <c r="W20" s="128"/>
      <c r="X20" s="128"/>
      <c r="Y20" s="128"/>
      <c r="Z20" s="128"/>
      <c r="AA20" s="95"/>
      <c r="AB20" s="128"/>
      <c r="AC20" s="128"/>
      <c r="AD20" s="128"/>
      <c r="AE20" s="128"/>
      <c r="AF20" s="95"/>
      <c r="AG20" s="16"/>
      <c r="AH20" s="123">
        <f>(AH17+AH14+AH11)/3</f>
        <v>0.79583333333333339</v>
      </c>
    </row>
  </sheetData>
  <mergeCells count="137">
    <mergeCell ref="AH8:AH10"/>
    <mergeCell ref="AH11:AH13"/>
    <mergeCell ref="AH14:AH16"/>
    <mergeCell ref="AH17:AH19"/>
    <mergeCell ref="AC14:AC16"/>
    <mergeCell ref="AD14:AD16"/>
    <mergeCell ref="AE14:AE16"/>
    <mergeCell ref="AF14:AF16"/>
    <mergeCell ref="AG14:AG16"/>
    <mergeCell ref="AC17:AC19"/>
    <mergeCell ref="AD17:AD19"/>
    <mergeCell ref="AE17:AE19"/>
    <mergeCell ref="AF17:AF19"/>
    <mergeCell ref="AG17:AG19"/>
    <mergeCell ref="AC8:AG8"/>
    <mergeCell ref="AC9:AD9"/>
    <mergeCell ref="AE9:AE10"/>
    <mergeCell ref="AF9:AF10"/>
    <mergeCell ref="AG9:AG10"/>
    <mergeCell ref="AC11:AC13"/>
    <mergeCell ref="AD11:AD13"/>
    <mergeCell ref="AE11:AE13"/>
    <mergeCell ref="AF11:AF13"/>
    <mergeCell ref="AG11:AG13"/>
    <mergeCell ref="A17:A19"/>
    <mergeCell ref="B17:B19"/>
    <mergeCell ref="C17:C19"/>
    <mergeCell ref="E17:E19"/>
    <mergeCell ref="F17:F19"/>
    <mergeCell ref="G17:G19"/>
    <mergeCell ref="H17:H19"/>
    <mergeCell ref="I17:I19"/>
    <mergeCell ref="P14:P16"/>
    <mergeCell ref="J17:J19"/>
    <mergeCell ref="K17:K19"/>
    <mergeCell ref="L17:L19"/>
    <mergeCell ref="N17:N19"/>
    <mergeCell ref="I14:I16"/>
    <mergeCell ref="J14:J16"/>
    <mergeCell ref="K14:K16"/>
    <mergeCell ref="L14:L16"/>
    <mergeCell ref="N14:N16"/>
    <mergeCell ref="O14:O16"/>
    <mergeCell ref="A11:A13"/>
    <mergeCell ref="B11:B13"/>
    <mergeCell ref="C11:C13"/>
    <mergeCell ref="D11:D19"/>
    <mergeCell ref="E11:E13"/>
    <mergeCell ref="F11:F13"/>
    <mergeCell ref="G11:G13"/>
    <mergeCell ref="M9:M10"/>
    <mergeCell ref="N9:O9"/>
    <mergeCell ref="A14:A16"/>
    <mergeCell ref="B14:B16"/>
    <mergeCell ref="C14:C16"/>
    <mergeCell ref="E14:E16"/>
    <mergeCell ref="F14:F16"/>
    <mergeCell ref="G14:G16"/>
    <mergeCell ref="I9:I10"/>
    <mergeCell ref="J9:J10"/>
    <mergeCell ref="L11:L13"/>
    <mergeCell ref="H11:H13"/>
    <mergeCell ref="I11:I13"/>
    <mergeCell ref="J11:J13"/>
    <mergeCell ref="K11:K13"/>
    <mergeCell ref="O17:O19"/>
    <mergeCell ref="H14:H16"/>
    <mergeCell ref="F9:F10"/>
    <mergeCell ref="A1:B4"/>
    <mergeCell ref="C1:W4"/>
    <mergeCell ref="A5:W5"/>
    <mergeCell ref="A6:W6"/>
    <mergeCell ref="A7:W7"/>
    <mergeCell ref="A8:M8"/>
    <mergeCell ref="N8:R8"/>
    <mergeCell ref="S8:W8"/>
    <mergeCell ref="A9:A10"/>
    <mergeCell ref="B9:B10"/>
    <mergeCell ref="C9:C10"/>
    <mergeCell ref="D9:D10"/>
    <mergeCell ref="E9:E10"/>
    <mergeCell ref="S9:T9"/>
    <mergeCell ref="G9:G10"/>
    <mergeCell ref="H9:H10"/>
    <mergeCell ref="K9:K10"/>
    <mergeCell ref="L9:L10"/>
    <mergeCell ref="Y17:Y19"/>
    <mergeCell ref="Z17:Z19"/>
    <mergeCell ref="AA17:AA19"/>
    <mergeCell ref="AB17:AB19"/>
    <mergeCell ref="X8:AB8"/>
    <mergeCell ref="X9:Y9"/>
    <mergeCell ref="Z9:Z10"/>
    <mergeCell ref="AA9:AA10"/>
    <mergeCell ref="AB9:AB10"/>
    <mergeCell ref="X17:X19"/>
    <mergeCell ref="Y11:Y13"/>
    <mergeCell ref="Z11:Z13"/>
    <mergeCell ref="AA11:AA13"/>
    <mergeCell ref="AB11:AB13"/>
    <mergeCell ref="Y14:Y16"/>
    <mergeCell ref="Z14:Z16"/>
    <mergeCell ref="AA14:AA16"/>
    <mergeCell ref="AB14:AB16"/>
    <mergeCell ref="X11:X13"/>
    <mergeCell ref="X14:X16"/>
    <mergeCell ref="N11:N13"/>
    <mergeCell ref="U9:U10"/>
    <mergeCell ref="V9:V10"/>
    <mergeCell ref="W9:W10"/>
    <mergeCell ref="P9:P10"/>
    <mergeCell ref="Q9:Q10"/>
    <mergeCell ref="R9:R10"/>
    <mergeCell ref="W14:W16"/>
    <mergeCell ref="V14:V16"/>
    <mergeCell ref="Q14:Q16"/>
    <mergeCell ref="R14:R16"/>
    <mergeCell ref="S14:S16"/>
    <mergeCell ref="T14:T16"/>
    <mergeCell ref="U14:U16"/>
    <mergeCell ref="W17:W19"/>
    <mergeCell ref="Q17:Q19"/>
    <mergeCell ref="R17:R19"/>
    <mergeCell ref="V11:V13"/>
    <mergeCell ref="W11:W13"/>
    <mergeCell ref="O11:O13"/>
    <mergeCell ref="P11:P13"/>
    <mergeCell ref="Q11:Q13"/>
    <mergeCell ref="R11:R13"/>
    <mergeCell ref="S11:S13"/>
    <mergeCell ref="T11:T13"/>
    <mergeCell ref="U11:U13"/>
    <mergeCell ref="S17:S19"/>
    <mergeCell ref="T17:T19"/>
    <mergeCell ref="U17:U19"/>
    <mergeCell ref="V17:V19"/>
    <mergeCell ref="P17:P19"/>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
  <sheetViews>
    <sheetView topLeftCell="S4" zoomScale="60" zoomScaleNormal="60" workbookViewId="0">
      <selection activeCell="AB7" sqref="AB7"/>
    </sheetView>
  </sheetViews>
  <sheetFormatPr baseColWidth="10" defaultRowHeight="15"/>
  <cols>
    <col min="1" max="1" width="21.7109375" customWidth="1"/>
    <col min="2" max="2" width="27.42578125" customWidth="1"/>
    <col min="3" max="3" width="23.28515625" customWidth="1"/>
    <col min="4" max="4" width="19" customWidth="1"/>
    <col min="5" max="5" width="23.7109375" customWidth="1"/>
    <col min="6" max="6" width="13.7109375" customWidth="1"/>
    <col min="7" max="7" width="14.42578125" customWidth="1"/>
    <col min="8" max="8" width="14.140625" customWidth="1"/>
    <col min="9" max="9" width="15.140625" customWidth="1"/>
    <col min="10" max="10" width="19.28515625" customWidth="1"/>
    <col min="11" max="11" width="14.42578125" customWidth="1"/>
    <col min="12" max="12" width="12.42578125" customWidth="1"/>
    <col min="13" max="13" width="15.28515625" style="37" customWidth="1"/>
    <col min="14" max="14" width="20.85546875" customWidth="1"/>
    <col min="15" max="15" width="16.28515625" customWidth="1"/>
    <col min="16" max="16" width="29.42578125" customWidth="1"/>
    <col min="17" max="17" width="15" style="44" customWidth="1"/>
    <col min="18" max="18" width="21.5703125" customWidth="1"/>
    <col min="19" max="19" width="20" customWidth="1"/>
    <col min="20" max="20" width="16.7109375" customWidth="1"/>
    <col min="21" max="21" width="36.28515625" customWidth="1"/>
    <col min="22" max="22" width="13.42578125" style="43" customWidth="1"/>
    <col min="23" max="23" width="23.140625" customWidth="1"/>
    <col min="24" max="24" width="20" customWidth="1"/>
    <col min="25" max="25" width="16.7109375" customWidth="1"/>
    <col min="26" max="26" width="36.28515625" customWidth="1"/>
    <col min="27" max="27" width="17.28515625" style="43" customWidth="1"/>
    <col min="28" max="28" width="23.140625" customWidth="1"/>
    <col min="29" max="29" width="20" customWidth="1"/>
    <col min="30" max="30" width="16.7109375" customWidth="1"/>
    <col min="31" max="31" width="36.28515625" customWidth="1"/>
    <col min="32" max="32" width="17.28515625" style="43" customWidth="1"/>
    <col min="33" max="33" width="23.140625" customWidth="1"/>
    <col min="34" max="34" width="19.28515625" bestFit="1" customWidth="1"/>
    <col min="247" max="247" width="24.28515625" customWidth="1"/>
    <col min="248" max="249" width="24.7109375" customWidth="1"/>
    <col min="250" max="250" width="17.7109375" customWidth="1"/>
    <col min="252" max="252" width="12.42578125" customWidth="1"/>
    <col min="253" max="253" width="12" customWidth="1"/>
    <col min="254" max="254" width="20.85546875" customWidth="1"/>
    <col min="255" max="255" width="17.7109375" customWidth="1"/>
    <col min="256" max="256" width="20" customWidth="1"/>
    <col min="257" max="257" width="33.28515625" customWidth="1"/>
    <col min="258" max="258" width="12.42578125" customWidth="1"/>
    <col min="259" max="259" width="21.5703125" customWidth="1"/>
    <col min="260" max="261" width="19" customWidth="1"/>
    <col min="262" max="262" width="16.42578125" customWidth="1"/>
    <col min="263" max="263" width="25" customWidth="1"/>
    <col min="265" max="265" width="22.5703125" customWidth="1"/>
    <col min="266" max="266" width="20.42578125" customWidth="1"/>
    <col min="267" max="267" width="16.7109375" customWidth="1"/>
    <col min="268" max="268" width="19.5703125" customWidth="1"/>
    <col min="269" max="269" width="24.5703125" customWidth="1"/>
    <col min="270" max="270" width="14.140625" customWidth="1"/>
    <col min="271" max="271" width="24.5703125" customWidth="1"/>
    <col min="272" max="272" width="19.42578125" customWidth="1"/>
    <col min="274" max="274" width="14.28515625" customWidth="1"/>
    <col min="275" max="275" width="19.42578125" customWidth="1"/>
    <col min="276" max="276" width="13.28515625" customWidth="1"/>
    <col min="277" max="277" width="19.28515625" customWidth="1"/>
    <col min="503" max="503" width="24.28515625" customWidth="1"/>
    <col min="504" max="505" width="24.7109375" customWidth="1"/>
    <col min="506" max="506" width="17.7109375" customWidth="1"/>
    <col min="508" max="508" width="12.42578125" customWidth="1"/>
    <col min="509" max="509" width="12" customWidth="1"/>
    <col min="510" max="510" width="20.85546875" customWidth="1"/>
    <col min="511" max="511" width="17.7109375" customWidth="1"/>
    <col min="512" max="512" width="20" customWidth="1"/>
    <col min="513" max="513" width="33.28515625" customWidth="1"/>
    <col min="514" max="514" width="12.42578125" customWidth="1"/>
    <col min="515" max="515" width="21.5703125" customWidth="1"/>
    <col min="516" max="517" width="19" customWidth="1"/>
    <col min="518" max="518" width="16.42578125" customWidth="1"/>
    <col min="519" max="519" width="25" customWidth="1"/>
    <col min="521" max="521" width="22.5703125" customWidth="1"/>
    <col min="522" max="522" width="20.42578125" customWidth="1"/>
    <col min="523" max="523" width="16.7109375" customWidth="1"/>
    <col min="524" max="524" width="19.5703125" customWidth="1"/>
    <col min="525" max="525" width="24.5703125" customWidth="1"/>
    <col min="526" max="526" width="14.140625" customWidth="1"/>
    <col min="527" max="527" width="24.5703125" customWidth="1"/>
    <col min="528" max="528" width="19.42578125" customWidth="1"/>
    <col min="530" max="530" width="14.28515625" customWidth="1"/>
    <col min="531" max="531" width="19.42578125" customWidth="1"/>
    <col min="532" max="532" width="13.28515625" customWidth="1"/>
    <col min="533" max="533" width="19.28515625" customWidth="1"/>
    <col min="759" max="759" width="24.28515625" customWidth="1"/>
    <col min="760" max="761" width="24.7109375" customWidth="1"/>
    <col min="762" max="762" width="17.7109375" customWidth="1"/>
    <col min="764" max="764" width="12.42578125" customWidth="1"/>
    <col min="765" max="765" width="12" customWidth="1"/>
    <col min="766" max="766" width="20.85546875" customWidth="1"/>
    <col min="767" max="767" width="17.7109375" customWidth="1"/>
    <col min="768" max="768" width="20" customWidth="1"/>
    <col min="769" max="769" width="33.28515625" customWidth="1"/>
    <col min="770" max="770" width="12.42578125" customWidth="1"/>
    <col min="771" max="771" width="21.5703125" customWidth="1"/>
    <col min="772" max="773" width="19" customWidth="1"/>
    <col min="774" max="774" width="16.42578125" customWidth="1"/>
    <col min="775" max="775" width="25" customWidth="1"/>
    <col min="777" max="777" width="22.5703125" customWidth="1"/>
    <col min="778" max="778" width="20.42578125" customWidth="1"/>
    <col min="779" max="779" width="16.7109375" customWidth="1"/>
    <col min="780" max="780" width="19.5703125" customWidth="1"/>
    <col min="781" max="781" width="24.5703125" customWidth="1"/>
    <col min="782" max="782" width="14.140625" customWidth="1"/>
    <col min="783" max="783" width="24.5703125" customWidth="1"/>
    <col min="784" max="784" width="19.42578125" customWidth="1"/>
    <col min="786" max="786" width="14.28515625" customWidth="1"/>
    <col min="787" max="787" width="19.42578125" customWidth="1"/>
    <col min="788" max="788" width="13.28515625" customWidth="1"/>
    <col min="789" max="789" width="19.28515625" customWidth="1"/>
    <col min="1015" max="1015" width="24.28515625" customWidth="1"/>
    <col min="1016" max="1017" width="24.7109375" customWidth="1"/>
    <col min="1018" max="1018" width="17.7109375" customWidth="1"/>
    <col min="1020" max="1020" width="12.42578125" customWidth="1"/>
    <col min="1021" max="1021" width="12" customWidth="1"/>
    <col min="1022" max="1022" width="20.85546875" customWidth="1"/>
    <col min="1023" max="1023" width="17.7109375" customWidth="1"/>
    <col min="1024" max="1024" width="20" customWidth="1"/>
    <col min="1025" max="1025" width="33.28515625" customWidth="1"/>
    <col min="1026" max="1026" width="12.42578125" customWidth="1"/>
    <col min="1027" max="1027" width="21.5703125" customWidth="1"/>
    <col min="1028" max="1029" width="19" customWidth="1"/>
    <col min="1030" max="1030" width="16.42578125" customWidth="1"/>
    <col min="1031" max="1031" width="25" customWidth="1"/>
    <col min="1033" max="1033" width="22.5703125" customWidth="1"/>
    <col min="1034" max="1034" width="20.42578125" customWidth="1"/>
    <col min="1035" max="1035" width="16.7109375" customWidth="1"/>
    <col min="1036" max="1036" width="19.5703125" customWidth="1"/>
    <col min="1037" max="1037" width="24.5703125" customWidth="1"/>
    <col min="1038" max="1038" width="14.140625" customWidth="1"/>
    <col min="1039" max="1039" width="24.5703125" customWidth="1"/>
    <col min="1040" max="1040" width="19.42578125" customWidth="1"/>
    <col min="1042" max="1042" width="14.28515625" customWidth="1"/>
    <col min="1043" max="1043" width="19.42578125" customWidth="1"/>
    <col min="1044" max="1044" width="13.28515625" customWidth="1"/>
    <col min="1045" max="1045" width="19.28515625" customWidth="1"/>
    <col min="1271" max="1271" width="24.28515625" customWidth="1"/>
    <col min="1272" max="1273" width="24.7109375" customWidth="1"/>
    <col min="1274" max="1274" width="17.7109375" customWidth="1"/>
    <col min="1276" max="1276" width="12.42578125" customWidth="1"/>
    <col min="1277" max="1277" width="12" customWidth="1"/>
    <col min="1278" max="1278" width="20.85546875" customWidth="1"/>
    <col min="1279" max="1279" width="17.7109375" customWidth="1"/>
    <col min="1280" max="1280" width="20" customWidth="1"/>
    <col min="1281" max="1281" width="33.28515625" customWidth="1"/>
    <col min="1282" max="1282" width="12.42578125" customWidth="1"/>
    <col min="1283" max="1283" width="21.5703125" customWidth="1"/>
    <col min="1284" max="1285" width="19" customWidth="1"/>
    <col min="1286" max="1286" width="16.42578125" customWidth="1"/>
    <col min="1287" max="1287" width="25" customWidth="1"/>
    <col min="1289" max="1289" width="22.5703125" customWidth="1"/>
    <col min="1290" max="1290" width="20.42578125" customWidth="1"/>
    <col min="1291" max="1291" width="16.7109375" customWidth="1"/>
    <col min="1292" max="1292" width="19.5703125" customWidth="1"/>
    <col min="1293" max="1293" width="24.5703125" customWidth="1"/>
    <col min="1294" max="1294" width="14.140625" customWidth="1"/>
    <col min="1295" max="1295" width="24.5703125" customWidth="1"/>
    <col min="1296" max="1296" width="19.42578125" customWidth="1"/>
    <col min="1298" max="1298" width="14.28515625" customWidth="1"/>
    <col min="1299" max="1299" width="19.42578125" customWidth="1"/>
    <col min="1300" max="1300" width="13.28515625" customWidth="1"/>
    <col min="1301" max="1301" width="19.28515625" customWidth="1"/>
    <col min="1527" max="1527" width="24.28515625" customWidth="1"/>
    <col min="1528" max="1529" width="24.7109375" customWidth="1"/>
    <col min="1530" max="1530" width="17.7109375" customWidth="1"/>
    <col min="1532" max="1532" width="12.42578125" customWidth="1"/>
    <col min="1533" max="1533" width="12" customWidth="1"/>
    <col min="1534" max="1534" width="20.85546875" customWidth="1"/>
    <col min="1535" max="1535" width="17.7109375" customWidth="1"/>
    <col min="1536" max="1536" width="20" customWidth="1"/>
    <col min="1537" max="1537" width="33.28515625" customWidth="1"/>
    <col min="1538" max="1538" width="12.42578125" customWidth="1"/>
    <col min="1539" max="1539" width="21.5703125" customWidth="1"/>
    <col min="1540" max="1541" width="19" customWidth="1"/>
    <col min="1542" max="1542" width="16.42578125" customWidth="1"/>
    <col min="1543" max="1543" width="25" customWidth="1"/>
    <col min="1545" max="1545" width="22.5703125" customWidth="1"/>
    <col min="1546" max="1546" width="20.42578125" customWidth="1"/>
    <col min="1547" max="1547" width="16.7109375" customWidth="1"/>
    <col min="1548" max="1548" width="19.5703125" customWidth="1"/>
    <col min="1549" max="1549" width="24.5703125" customWidth="1"/>
    <col min="1550" max="1550" width="14.140625" customWidth="1"/>
    <col min="1551" max="1551" width="24.5703125" customWidth="1"/>
    <col min="1552" max="1552" width="19.42578125" customWidth="1"/>
    <col min="1554" max="1554" width="14.28515625" customWidth="1"/>
    <col min="1555" max="1555" width="19.42578125" customWidth="1"/>
    <col min="1556" max="1556" width="13.28515625" customWidth="1"/>
    <col min="1557" max="1557" width="19.28515625" customWidth="1"/>
    <col min="1783" max="1783" width="24.28515625" customWidth="1"/>
    <col min="1784" max="1785" width="24.7109375" customWidth="1"/>
    <col min="1786" max="1786" width="17.7109375" customWidth="1"/>
    <col min="1788" max="1788" width="12.42578125" customWidth="1"/>
    <col min="1789" max="1789" width="12" customWidth="1"/>
    <col min="1790" max="1790" width="20.85546875" customWidth="1"/>
    <col min="1791" max="1791" width="17.7109375" customWidth="1"/>
    <col min="1792" max="1792" width="20" customWidth="1"/>
    <col min="1793" max="1793" width="33.28515625" customWidth="1"/>
    <col min="1794" max="1794" width="12.42578125" customWidth="1"/>
    <col min="1795" max="1795" width="21.5703125" customWidth="1"/>
    <col min="1796" max="1797" width="19" customWidth="1"/>
    <col min="1798" max="1798" width="16.42578125" customWidth="1"/>
    <col min="1799" max="1799" width="25" customWidth="1"/>
    <col min="1801" max="1801" width="22.5703125" customWidth="1"/>
    <col min="1802" max="1802" width="20.42578125" customWidth="1"/>
    <col min="1803" max="1803" width="16.7109375" customWidth="1"/>
    <col min="1804" max="1804" width="19.5703125" customWidth="1"/>
    <col min="1805" max="1805" width="24.5703125" customWidth="1"/>
    <col min="1806" max="1806" width="14.140625" customWidth="1"/>
    <col min="1807" max="1807" width="24.5703125" customWidth="1"/>
    <col min="1808" max="1808" width="19.42578125" customWidth="1"/>
    <col min="1810" max="1810" width="14.28515625" customWidth="1"/>
    <col min="1811" max="1811" width="19.42578125" customWidth="1"/>
    <col min="1812" max="1812" width="13.28515625" customWidth="1"/>
    <col min="1813" max="1813" width="19.28515625" customWidth="1"/>
    <col min="2039" max="2039" width="24.28515625" customWidth="1"/>
    <col min="2040" max="2041" width="24.7109375" customWidth="1"/>
    <col min="2042" max="2042" width="17.7109375" customWidth="1"/>
    <col min="2044" max="2044" width="12.42578125" customWidth="1"/>
    <col min="2045" max="2045" width="12" customWidth="1"/>
    <col min="2046" max="2046" width="20.85546875" customWidth="1"/>
    <col min="2047" max="2047" width="17.7109375" customWidth="1"/>
    <col min="2048" max="2048" width="20" customWidth="1"/>
    <col min="2049" max="2049" width="33.28515625" customWidth="1"/>
    <col min="2050" max="2050" width="12.42578125" customWidth="1"/>
    <col min="2051" max="2051" width="21.5703125" customWidth="1"/>
    <col min="2052" max="2053" width="19" customWidth="1"/>
    <col min="2054" max="2054" width="16.42578125" customWidth="1"/>
    <col min="2055" max="2055" width="25" customWidth="1"/>
    <col min="2057" max="2057" width="22.5703125" customWidth="1"/>
    <col min="2058" max="2058" width="20.42578125" customWidth="1"/>
    <col min="2059" max="2059" width="16.7109375" customWidth="1"/>
    <col min="2060" max="2060" width="19.5703125" customWidth="1"/>
    <col min="2061" max="2061" width="24.5703125" customWidth="1"/>
    <col min="2062" max="2062" width="14.140625" customWidth="1"/>
    <col min="2063" max="2063" width="24.5703125" customWidth="1"/>
    <col min="2064" max="2064" width="19.42578125" customWidth="1"/>
    <col min="2066" max="2066" width="14.28515625" customWidth="1"/>
    <col min="2067" max="2067" width="19.42578125" customWidth="1"/>
    <col min="2068" max="2068" width="13.28515625" customWidth="1"/>
    <col min="2069" max="2069" width="19.28515625" customWidth="1"/>
    <col min="2295" max="2295" width="24.28515625" customWidth="1"/>
    <col min="2296" max="2297" width="24.7109375" customWidth="1"/>
    <col min="2298" max="2298" width="17.7109375" customWidth="1"/>
    <col min="2300" max="2300" width="12.42578125" customWidth="1"/>
    <col min="2301" max="2301" width="12" customWidth="1"/>
    <col min="2302" max="2302" width="20.85546875" customWidth="1"/>
    <col min="2303" max="2303" width="17.7109375" customWidth="1"/>
    <col min="2304" max="2304" width="20" customWidth="1"/>
    <col min="2305" max="2305" width="33.28515625" customWidth="1"/>
    <col min="2306" max="2306" width="12.42578125" customWidth="1"/>
    <col min="2307" max="2307" width="21.5703125" customWidth="1"/>
    <col min="2308" max="2309" width="19" customWidth="1"/>
    <col min="2310" max="2310" width="16.42578125" customWidth="1"/>
    <col min="2311" max="2311" width="25" customWidth="1"/>
    <col min="2313" max="2313" width="22.5703125" customWidth="1"/>
    <col min="2314" max="2314" width="20.42578125" customWidth="1"/>
    <col min="2315" max="2315" width="16.7109375" customWidth="1"/>
    <col min="2316" max="2316" width="19.5703125" customWidth="1"/>
    <col min="2317" max="2317" width="24.5703125" customWidth="1"/>
    <col min="2318" max="2318" width="14.140625" customWidth="1"/>
    <col min="2319" max="2319" width="24.5703125" customWidth="1"/>
    <col min="2320" max="2320" width="19.42578125" customWidth="1"/>
    <col min="2322" max="2322" width="14.28515625" customWidth="1"/>
    <col min="2323" max="2323" width="19.42578125" customWidth="1"/>
    <col min="2324" max="2324" width="13.28515625" customWidth="1"/>
    <col min="2325" max="2325" width="19.28515625" customWidth="1"/>
    <col min="2551" max="2551" width="24.28515625" customWidth="1"/>
    <col min="2552" max="2553" width="24.7109375" customWidth="1"/>
    <col min="2554" max="2554" width="17.7109375" customWidth="1"/>
    <col min="2556" max="2556" width="12.42578125" customWidth="1"/>
    <col min="2557" max="2557" width="12" customWidth="1"/>
    <col min="2558" max="2558" width="20.85546875" customWidth="1"/>
    <col min="2559" max="2559" width="17.7109375" customWidth="1"/>
    <col min="2560" max="2560" width="20" customWidth="1"/>
    <col min="2561" max="2561" width="33.28515625" customWidth="1"/>
    <col min="2562" max="2562" width="12.42578125" customWidth="1"/>
    <col min="2563" max="2563" width="21.5703125" customWidth="1"/>
    <col min="2564" max="2565" width="19" customWidth="1"/>
    <col min="2566" max="2566" width="16.42578125" customWidth="1"/>
    <col min="2567" max="2567" width="25" customWidth="1"/>
    <col min="2569" max="2569" width="22.5703125" customWidth="1"/>
    <col min="2570" max="2570" width="20.42578125" customWidth="1"/>
    <col min="2571" max="2571" width="16.7109375" customWidth="1"/>
    <col min="2572" max="2572" width="19.5703125" customWidth="1"/>
    <col min="2573" max="2573" width="24.5703125" customWidth="1"/>
    <col min="2574" max="2574" width="14.140625" customWidth="1"/>
    <col min="2575" max="2575" width="24.5703125" customWidth="1"/>
    <col min="2576" max="2576" width="19.42578125" customWidth="1"/>
    <col min="2578" max="2578" width="14.28515625" customWidth="1"/>
    <col min="2579" max="2579" width="19.42578125" customWidth="1"/>
    <col min="2580" max="2580" width="13.28515625" customWidth="1"/>
    <col min="2581" max="2581" width="19.28515625" customWidth="1"/>
    <col min="2807" max="2807" width="24.28515625" customWidth="1"/>
    <col min="2808" max="2809" width="24.7109375" customWidth="1"/>
    <col min="2810" max="2810" width="17.7109375" customWidth="1"/>
    <col min="2812" max="2812" width="12.42578125" customWidth="1"/>
    <col min="2813" max="2813" width="12" customWidth="1"/>
    <col min="2814" max="2814" width="20.85546875" customWidth="1"/>
    <col min="2815" max="2815" width="17.7109375" customWidth="1"/>
    <col min="2816" max="2816" width="20" customWidth="1"/>
    <col min="2817" max="2817" width="33.28515625" customWidth="1"/>
    <col min="2818" max="2818" width="12.42578125" customWidth="1"/>
    <col min="2819" max="2819" width="21.5703125" customWidth="1"/>
    <col min="2820" max="2821" width="19" customWidth="1"/>
    <col min="2822" max="2822" width="16.42578125" customWidth="1"/>
    <col min="2823" max="2823" width="25" customWidth="1"/>
    <col min="2825" max="2825" width="22.5703125" customWidth="1"/>
    <col min="2826" max="2826" width="20.42578125" customWidth="1"/>
    <col min="2827" max="2827" width="16.7109375" customWidth="1"/>
    <col min="2828" max="2828" width="19.5703125" customWidth="1"/>
    <col min="2829" max="2829" width="24.5703125" customWidth="1"/>
    <col min="2830" max="2830" width="14.140625" customWidth="1"/>
    <col min="2831" max="2831" width="24.5703125" customWidth="1"/>
    <col min="2832" max="2832" width="19.42578125" customWidth="1"/>
    <col min="2834" max="2834" width="14.28515625" customWidth="1"/>
    <col min="2835" max="2835" width="19.42578125" customWidth="1"/>
    <col min="2836" max="2836" width="13.28515625" customWidth="1"/>
    <col min="2837" max="2837" width="19.28515625" customWidth="1"/>
    <col min="3063" max="3063" width="24.28515625" customWidth="1"/>
    <col min="3064" max="3065" width="24.7109375" customWidth="1"/>
    <col min="3066" max="3066" width="17.7109375" customWidth="1"/>
    <col min="3068" max="3068" width="12.42578125" customWidth="1"/>
    <col min="3069" max="3069" width="12" customWidth="1"/>
    <col min="3070" max="3070" width="20.85546875" customWidth="1"/>
    <col min="3071" max="3071" width="17.7109375" customWidth="1"/>
    <col min="3072" max="3072" width="20" customWidth="1"/>
    <col min="3073" max="3073" width="33.28515625" customWidth="1"/>
    <col min="3074" max="3074" width="12.42578125" customWidth="1"/>
    <col min="3075" max="3075" width="21.5703125" customWidth="1"/>
    <col min="3076" max="3077" width="19" customWidth="1"/>
    <col min="3078" max="3078" width="16.42578125" customWidth="1"/>
    <col min="3079" max="3079" width="25" customWidth="1"/>
    <col min="3081" max="3081" width="22.5703125" customWidth="1"/>
    <col min="3082" max="3082" width="20.42578125" customWidth="1"/>
    <col min="3083" max="3083" width="16.7109375" customWidth="1"/>
    <col min="3084" max="3084" width="19.5703125" customWidth="1"/>
    <col min="3085" max="3085" width="24.5703125" customWidth="1"/>
    <col min="3086" max="3086" width="14.140625" customWidth="1"/>
    <col min="3087" max="3087" width="24.5703125" customWidth="1"/>
    <col min="3088" max="3088" width="19.42578125" customWidth="1"/>
    <col min="3090" max="3090" width="14.28515625" customWidth="1"/>
    <col min="3091" max="3091" width="19.42578125" customWidth="1"/>
    <col min="3092" max="3092" width="13.28515625" customWidth="1"/>
    <col min="3093" max="3093" width="19.28515625" customWidth="1"/>
    <col min="3319" max="3319" width="24.28515625" customWidth="1"/>
    <col min="3320" max="3321" width="24.7109375" customWidth="1"/>
    <col min="3322" max="3322" width="17.7109375" customWidth="1"/>
    <col min="3324" max="3324" width="12.42578125" customWidth="1"/>
    <col min="3325" max="3325" width="12" customWidth="1"/>
    <col min="3326" max="3326" width="20.85546875" customWidth="1"/>
    <col min="3327" max="3327" width="17.7109375" customWidth="1"/>
    <col min="3328" max="3328" width="20" customWidth="1"/>
    <col min="3329" max="3329" width="33.28515625" customWidth="1"/>
    <col min="3330" max="3330" width="12.42578125" customWidth="1"/>
    <col min="3331" max="3331" width="21.5703125" customWidth="1"/>
    <col min="3332" max="3333" width="19" customWidth="1"/>
    <col min="3334" max="3334" width="16.42578125" customWidth="1"/>
    <col min="3335" max="3335" width="25" customWidth="1"/>
    <col min="3337" max="3337" width="22.5703125" customWidth="1"/>
    <col min="3338" max="3338" width="20.42578125" customWidth="1"/>
    <col min="3339" max="3339" width="16.7109375" customWidth="1"/>
    <col min="3340" max="3340" width="19.5703125" customWidth="1"/>
    <col min="3341" max="3341" width="24.5703125" customWidth="1"/>
    <col min="3342" max="3342" width="14.140625" customWidth="1"/>
    <col min="3343" max="3343" width="24.5703125" customWidth="1"/>
    <col min="3344" max="3344" width="19.42578125" customWidth="1"/>
    <col min="3346" max="3346" width="14.28515625" customWidth="1"/>
    <col min="3347" max="3347" width="19.42578125" customWidth="1"/>
    <col min="3348" max="3348" width="13.28515625" customWidth="1"/>
    <col min="3349" max="3349" width="19.28515625" customWidth="1"/>
    <col min="3575" max="3575" width="24.28515625" customWidth="1"/>
    <col min="3576" max="3577" width="24.7109375" customWidth="1"/>
    <col min="3578" max="3578" width="17.7109375" customWidth="1"/>
    <col min="3580" max="3580" width="12.42578125" customWidth="1"/>
    <col min="3581" max="3581" width="12" customWidth="1"/>
    <col min="3582" max="3582" width="20.85546875" customWidth="1"/>
    <col min="3583" max="3583" width="17.7109375" customWidth="1"/>
    <col min="3584" max="3584" width="20" customWidth="1"/>
    <col min="3585" max="3585" width="33.28515625" customWidth="1"/>
    <col min="3586" max="3586" width="12.42578125" customWidth="1"/>
    <col min="3587" max="3587" width="21.5703125" customWidth="1"/>
    <col min="3588" max="3589" width="19" customWidth="1"/>
    <col min="3590" max="3590" width="16.42578125" customWidth="1"/>
    <col min="3591" max="3591" width="25" customWidth="1"/>
    <col min="3593" max="3593" width="22.5703125" customWidth="1"/>
    <col min="3594" max="3594" width="20.42578125" customWidth="1"/>
    <col min="3595" max="3595" width="16.7109375" customWidth="1"/>
    <col min="3596" max="3596" width="19.5703125" customWidth="1"/>
    <col min="3597" max="3597" width="24.5703125" customWidth="1"/>
    <col min="3598" max="3598" width="14.140625" customWidth="1"/>
    <col min="3599" max="3599" width="24.5703125" customWidth="1"/>
    <col min="3600" max="3600" width="19.42578125" customWidth="1"/>
    <col min="3602" max="3602" width="14.28515625" customWidth="1"/>
    <col min="3603" max="3603" width="19.42578125" customWidth="1"/>
    <col min="3604" max="3604" width="13.28515625" customWidth="1"/>
    <col min="3605" max="3605" width="19.28515625" customWidth="1"/>
    <col min="3831" max="3831" width="24.28515625" customWidth="1"/>
    <col min="3832" max="3833" width="24.7109375" customWidth="1"/>
    <col min="3834" max="3834" width="17.7109375" customWidth="1"/>
    <col min="3836" max="3836" width="12.42578125" customWidth="1"/>
    <col min="3837" max="3837" width="12" customWidth="1"/>
    <col min="3838" max="3838" width="20.85546875" customWidth="1"/>
    <col min="3839" max="3839" width="17.7109375" customWidth="1"/>
    <col min="3840" max="3840" width="20" customWidth="1"/>
    <col min="3841" max="3841" width="33.28515625" customWidth="1"/>
    <col min="3842" max="3842" width="12.42578125" customWidth="1"/>
    <col min="3843" max="3843" width="21.5703125" customWidth="1"/>
    <col min="3844" max="3845" width="19" customWidth="1"/>
    <col min="3846" max="3846" width="16.42578125" customWidth="1"/>
    <col min="3847" max="3847" width="25" customWidth="1"/>
    <col min="3849" max="3849" width="22.5703125" customWidth="1"/>
    <col min="3850" max="3850" width="20.42578125" customWidth="1"/>
    <col min="3851" max="3851" width="16.7109375" customWidth="1"/>
    <col min="3852" max="3852" width="19.5703125" customWidth="1"/>
    <col min="3853" max="3853" width="24.5703125" customWidth="1"/>
    <col min="3854" max="3854" width="14.140625" customWidth="1"/>
    <col min="3855" max="3855" width="24.5703125" customWidth="1"/>
    <col min="3856" max="3856" width="19.42578125" customWidth="1"/>
    <col min="3858" max="3858" width="14.28515625" customWidth="1"/>
    <col min="3859" max="3859" width="19.42578125" customWidth="1"/>
    <col min="3860" max="3860" width="13.28515625" customWidth="1"/>
    <col min="3861" max="3861" width="19.28515625" customWidth="1"/>
    <col min="4087" max="4087" width="24.28515625" customWidth="1"/>
    <col min="4088" max="4089" width="24.7109375" customWidth="1"/>
    <col min="4090" max="4090" width="17.7109375" customWidth="1"/>
    <col min="4092" max="4092" width="12.42578125" customWidth="1"/>
    <col min="4093" max="4093" width="12" customWidth="1"/>
    <col min="4094" max="4094" width="20.85546875" customWidth="1"/>
    <col min="4095" max="4095" width="17.7109375" customWidth="1"/>
    <col min="4096" max="4096" width="20" customWidth="1"/>
    <col min="4097" max="4097" width="33.28515625" customWidth="1"/>
    <col min="4098" max="4098" width="12.42578125" customWidth="1"/>
    <col min="4099" max="4099" width="21.5703125" customWidth="1"/>
    <col min="4100" max="4101" width="19" customWidth="1"/>
    <col min="4102" max="4102" width="16.42578125" customWidth="1"/>
    <col min="4103" max="4103" width="25" customWidth="1"/>
    <col min="4105" max="4105" width="22.5703125" customWidth="1"/>
    <col min="4106" max="4106" width="20.42578125" customWidth="1"/>
    <col min="4107" max="4107" width="16.7109375" customWidth="1"/>
    <col min="4108" max="4108" width="19.5703125" customWidth="1"/>
    <col min="4109" max="4109" width="24.5703125" customWidth="1"/>
    <col min="4110" max="4110" width="14.140625" customWidth="1"/>
    <col min="4111" max="4111" width="24.5703125" customWidth="1"/>
    <col min="4112" max="4112" width="19.42578125" customWidth="1"/>
    <col min="4114" max="4114" width="14.28515625" customWidth="1"/>
    <col min="4115" max="4115" width="19.42578125" customWidth="1"/>
    <col min="4116" max="4116" width="13.28515625" customWidth="1"/>
    <col min="4117" max="4117" width="19.28515625" customWidth="1"/>
    <col min="4343" max="4343" width="24.28515625" customWidth="1"/>
    <col min="4344" max="4345" width="24.7109375" customWidth="1"/>
    <col min="4346" max="4346" width="17.7109375" customWidth="1"/>
    <col min="4348" max="4348" width="12.42578125" customWidth="1"/>
    <col min="4349" max="4349" width="12" customWidth="1"/>
    <col min="4350" max="4350" width="20.85546875" customWidth="1"/>
    <col min="4351" max="4351" width="17.7109375" customWidth="1"/>
    <col min="4352" max="4352" width="20" customWidth="1"/>
    <col min="4353" max="4353" width="33.28515625" customWidth="1"/>
    <col min="4354" max="4354" width="12.42578125" customWidth="1"/>
    <col min="4355" max="4355" width="21.5703125" customWidth="1"/>
    <col min="4356" max="4357" width="19" customWidth="1"/>
    <col min="4358" max="4358" width="16.42578125" customWidth="1"/>
    <col min="4359" max="4359" width="25" customWidth="1"/>
    <col min="4361" max="4361" width="22.5703125" customWidth="1"/>
    <col min="4362" max="4362" width="20.42578125" customWidth="1"/>
    <col min="4363" max="4363" width="16.7109375" customWidth="1"/>
    <col min="4364" max="4364" width="19.5703125" customWidth="1"/>
    <col min="4365" max="4365" width="24.5703125" customWidth="1"/>
    <col min="4366" max="4366" width="14.140625" customWidth="1"/>
    <col min="4367" max="4367" width="24.5703125" customWidth="1"/>
    <col min="4368" max="4368" width="19.42578125" customWidth="1"/>
    <col min="4370" max="4370" width="14.28515625" customWidth="1"/>
    <col min="4371" max="4371" width="19.42578125" customWidth="1"/>
    <col min="4372" max="4372" width="13.28515625" customWidth="1"/>
    <col min="4373" max="4373" width="19.28515625" customWidth="1"/>
    <col min="4599" max="4599" width="24.28515625" customWidth="1"/>
    <col min="4600" max="4601" width="24.7109375" customWidth="1"/>
    <col min="4602" max="4602" width="17.7109375" customWidth="1"/>
    <col min="4604" max="4604" width="12.42578125" customWidth="1"/>
    <col min="4605" max="4605" width="12" customWidth="1"/>
    <col min="4606" max="4606" width="20.85546875" customWidth="1"/>
    <col min="4607" max="4607" width="17.7109375" customWidth="1"/>
    <col min="4608" max="4608" width="20" customWidth="1"/>
    <col min="4609" max="4609" width="33.28515625" customWidth="1"/>
    <col min="4610" max="4610" width="12.42578125" customWidth="1"/>
    <col min="4611" max="4611" width="21.5703125" customWidth="1"/>
    <col min="4612" max="4613" width="19" customWidth="1"/>
    <col min="4614" max="4614" width="16.42578125" customWidth="1"/>
    <col min="4615" max="4615" width="25" customWidth="1"/>
    <col min="4617" max="4617" width="22.5703125" customWidth="1"/>
    <col min="4618" max="4618" width="20.42578125" customWidth="1"/>
    <col min="4619" max="4619" width="16.7109375" customWidth="1"/>
    <col min="4620" max="4620" width="19.5703125" customWidth="1"/>
    <col min="4621" max="4621" width="24.5703125" customWidth="1"/>
    <col min="4622" max="4622" width="14.140625" customWidth="1"/>
    <col min="4623" max="4623" width="24.5703125" customWidth="1"/>
    <col min="4624" max="4624" width="19.42578125" customWidth="1"/>
    <col min="4626" max="4626" width="14.28515625" customWidth="1"/>
    <col min="4627" max="4627" width="19.42578125" customWidth="1"/>
    <col min="4628" max="4628" width="13.28515625" customWidth="1"/>
    <col min="4629" max="4629" width="19.28515625" customWidth="1"/>
    <col min="4855" max="4855" width="24.28515625" customWidth="1"/>
    <col min="4856" max="4857" width="24.7109375" customWidth="1"/>
    <col min="4858" max="4858" width="17.7109375" customWidth="1"/>
    <col min="4860" max="4860" width="12.42578125" customWidth="1"/>
    <col min="4861" max="4861" width="12" customWidth="1"/>
    <col min="4862" max="4862" width="20.85546875" customWidth="1"/>
    <col min="4863" max="4863" width="17.7109375" customWidth="1"/>
    <col min="4864" max="4864" width="20" customWidth="1"/>
    <col min="4865" max="4865" width="33.28515625" customWidth="1"/>
    <col min="4866" max="4866" width="12.42578125" customWidth="1"/>
    <col min="4867" max="4867" width="21.5703125" customWidth="1"/>
    <col min="4868" max="4869" width="19" customWidth="1"/>
    <col min="4870" max="4870" width="16.42578125" customWidth="1"/>
    <col min="4871" max="4871" width="25" customWidth="1"/>
    <col min="4873" max="4873" width="22.5703125" customWidth="1"/>
    <col min="4874" max="4874" width="20.42578125" customWidth="1"/>
    <col min="4875" max="4875" width="16.7109375" customWidth="1"/>
    <col min="4876" max="4876" width="19.5703125" customWidth="1"/>
    <col min="4877" max="4877" width="24.5703125" customWidth="1"/>
    <col min="4878" max="4878" width="14.140625" customWidth="1"/>
    <col min="4879" max="4879" width="24.5703125" customWidth="1"/>
    <col min="4880" max="4880" width="19.42578125" customWidth="1"/>
    <col min="4882" max="4882" width="14.28515625" customWidth="1"/>
    <col min="4883" max="4883" width="19.42578125" customWidth="1"/>
    <col min="4884" max="4884" width="13.28515625" customWidth="1"/>
    <col min="4885" max="4885" width="19.28515625" customWidth="1"/>
    <col min="5111" max="5111" width="24.28515625" customWidth="1"/>
    <col min="5112" max="5113" width="24.7109375" customWidth="1"/>
    <col min="5114" max="5114" width="17.7109375" customWidth="1"/>
    <col min="5116" max="5116" width="12.42578125" customWidth="1"/>
    <col min="5117" max="5117" width="12" customWidth="1"/>
    <col min="5118" max="5118" width="20.85546875" customWidth="1"/>
    <col min="5119" max="5119" width="17.7109375" customWidth="1"/>
    <col min="5120" max="5120" width="20" customWidth="1"/>
    <col min="5121" max="5121" width="33.28515625" customWidth="1"/>
    <col min="5122" max="5122" width="12.42578125" customWidth="1"/>
    <col min="5123" max="5123" width="21.5703125" customWidth="1"/>
    <col min="5124" max="5125" width="19" customWidth="1"/>
    <col min="5126" max="5126" width="16.42578125" customWidth="1"/>
    <col min="5127" max="5127" width="25" customWidth="1"/>
    <col min="5129" max="5129" width="22.5703125" customWidth="1"/>
    <col min="5130" max="5130" width="20.42578125" customWidth="1"/>
    <col min="5131" max="5131" width="16.7109375" customWidth="1"/>
    <col min="5132" max="5132" width="19.5703125" customWidth="1"/>
    <col min="5133" max="5133" width="24.5703125" customWidth="1"/>
    <col min="5134" max="5134" width="14.140625" customWidth="1"/>
    <col min="5135" max="5135" width="24.5703125" customWidth="1"/>
    <col min="5136" max="5136" width="19.42578125" customWidth="1"/>
    <col min="5138" max="5138" width="14.28515625" customWidth="1"/>
    <col min="5139" max="5139" width="19.42578125" customWidth="1"/>
    <col min="5140" max="5140" width="13.28515625" customWidth="1"/>
    <col min="5141" max="5141" width="19.28515625" customWidth="1"/>
    <col min="5367" max="5367" width="24.28515625" customWidth="1"/>
    <col min="5368" max="5369" width="24.7109375" customWidth="1"/>
    <col min="5370" max="5370" width="17.7109375" customWidth="1"/>
    <col min="5372" max="5372" width="12.42578125" customWidth="1"/>
    <col min="5373" max="5373" width="12" customWidth="1"/>
    <col min="5374" max="5374" width="20.85546875" customWidth="1"/>
    <col min="5375" max="5375" width="17.7109375" customWidth="1"/>
    <col min="5376" max="5376" width="20" customWidth="1"/>
    <col min="5377" max="5377" width="33.28515625" customWidth="1"/>
    <col min="5378" max="5378" width="12.42578125" customWidth="1"/>
    <col min="5379" max="5379" width="21.5703125" customWidth="1"/>
    <col min="5380" max="5381" width="19" customWidth="1"/>
    <col min="5382" max="5382" width="16.42578125" customWidth="1"/>
    <col min="5383" max="5383" width="25" customWidth="1"/>
    <col min="5385" max="5385" width="22.5703125" customWidth="1"/>
    <col min="5386" max="5386" width="20.42578125" customWidth="1"/>
    <col min="5387" max="5387" width="16.7109375" customWidth="1"/>
    <col min="5388" max="5388" width="19.5703125" customWidth="1"/>
    <col min="5389" max="5389" width="24.5703125" customWidth="1"/>
    <col min="5390" max="5390" width="14.140625" customWidth="1"/>
    <col min="5391" max="5391" width="24.5703125" customWidth="1"/>
    <col min="5392" max="5392" width="19.42578125" customWidth="1"/>
    <col min="5394" max="5394" width="14.28515625" customWidth="1"/>
    <col min="5395" max="5395" width="19.42578125" customWidth="1"/>
    <col min="5396" max="5396" width="13.28515625" customWidth="1"/>
    <col min="5397" max="5397" width="19.28515625" customWidth="1"/>
    <col min="5623" max="5623" width="24.28515625" customWidth="1"/>
    <col min="5624" max="5625" width="24.7109375" customWidth="1"/>
    <col min="5626" max="5626" width="17.7109375" customWidth="1"/>
    <col min="5628" max="5628" width="12.42578125" customWidth="1"/>
    <col min="5629" max="5629" width="12" customWidth="1"/>
    <col min="5630" max="5630" width="20.85546875" customWidth="1"/>
    <col min="5631" max="5631" width="17.7109375" customWidth="1"/>
    <col min="5632" max="5632" width="20" customWidth="1"/>
    <col min="5633" max="5633" width="33.28515625" customWidth="1"/>
    <col min="5634" max="5634" width="12.42578125" customWidth="1"/>
    <col min="5635" max="5635" width="21.5703125" customWidth="1"/>
    <col min="5636" max="5637" width="19" customWidth="1"/>
    <col min="5638" max="5638" width="16.42578125" customWidth="1"/>
    <col min="5639" max="5639" width="25" customWidth="1"/>
    <col min="5641" max="5641" width="22.5703125" customWidth="1"/>
    <col min="5642" max="5642" width="20.42578125" customWidth="1"/>
    <col min="5643" max="5643" width="16.7109375" customWidth="1"/>
    <col min="5644" max="5644" width="19.5703125" customWidth="1"/>
    <col min="5645" max="5645" width="24.5703125" customWidth="1"/>
    <col min="5646" max="5646" width="14.140625" customWidth="1"/>
    <col min="5647" max="5647" width="24.5703125" customWidth="1"/>
    <col min="5648" max="5648" width="19.42578125" customWidth="1"/>
    <col min="5650" max="5650" width="14.28515625" customWidth="1"/>
    <col min="5651" max="5651" width="19.42578125" customWidth="1"/>
    <col min="5652" max="5652" width="13.28515625" customWidth="1"/>
    <col min="5653" max="5653" width="19.28515625" customWidth="1"/>
    <col min="5879" max="5879" width="24.28515625" customWidth="1"/>
    <col min="5880" max="5881" width="24.7109375" customWidth="1"/>
    <col min="5882" max="5882" width="17.7109375" customWidth="1"/>
    <col min="5884" max="5884" width="12.42578125" customWidth="1"/>
    <col min="5885" max="5885" width="12" customWidth="1"/>
    <col min="5886" max="5886" width="20.85546875" customWidth="1"/>
    <col min="5887" max="5887" width="17.7109375" customWidth="1"/>
    <col min="5888" max="5888" width="20" customWidth="1"/>
    <col min="5889" max="5889" width="33.28515625" customWidth="1"/>
    <col min="5890" max="5890" width="12.42578125" customWidth="1"/>
    <col min="5891" max="5891" width="21.5703125" customWidth="1"/>
    <col min="5892" max="5893" width="19" customWidth="1"/>
    <col min="5894" max="5894" width="16.42578125" customWidth="1"/>
    <col min="5895" max="5895" width="25" customWidth="1"/>
    <col min="5897" max="5897" width="22.5703125" customWidth="1"/>
    <col min="5898" max="5898" width="20.42578125" customWidth="1"/>
    <col min="5899" max="5899" width="16.7109375" customWidth="1"/>
    <col min="5900" max="5900" width="19.5703125" customWidth="1"/>
    <col min="5901" max="5901" width="24.5703125" customWidth="1"/>
    <col min="5902" max="5902" width="14.140625" customWidth="1"/>
    <col min="5903" max="5903" width="24.5703125" customWidth="1"/>
    <col min="5904" max="5904" width="19.42578125" customWidth="1"/>
    <col min="5906" max="5906" width="14.28515625" customWidth="1"/>
    <col min="5907" max="5907" width="19.42578125" customWidth="1"/>
    <col min="5908" max="5908" width="13.28515625" customWidth="1"/>
    <col min="5909" max="5909" width="19.28515625" customWidth="1"/>
    <col min="6135" max="6135" width="24.28515625" customWidth="1"/>
    <col min="6136" max="6137" width="24.7109375" customWidth="1"/>
    <col min="6138" max="6138" width="17.7109375" customWidth="1"/>
    <col min="6140" max="6140" width="12.42578125" customWidth="1"/>
    <col min="6141" max="6141" width="12" customWidth="1"/>
    <col min="6142" max="6142" width="20.85546875" customWidth="1"/>
    <col min="6143" max="6143" width="17.7109375" customWidth="1"/>
    <col min="6144" max="6144" width="20" customWidth="1"/>
    <col min="6145" max="6145" width="33.28515625" customWidth="1"/>
    <col min="6146" max="6146" width="12.42578125" customWidth="1"/>
    <col min="6147" max="6147" width="21.5703125" customWidth="1"/>
    <col min="6148" max="6149" width="19" customWidth="1"/>
    <col min="6150" max="6150" width="16.42578125" customWidth="1"/>
    <col min="6151" max="6151" width="25" customWidth="1"/>
    <col min="6153" max="6153" width="22.5703125" customWidth="1"/>
    <col min="6154" max="6154" width="20.42578125" customWidth="1"/>
    <col min="6155" max="6155" width="16.7109375" customWidth="1"/>
    <col min="6156" max="6156" width="19.5703125" customWidth="1"/>
    <col min="6157" max="6157" width="24.5703125" customWidth="1"/>
    <col min="6158" max="6158" width="14.140625" customWidth="1"/>
    <col min="6159" max="6159" width="24.5703125" customWidth="1"/>
    <col min="6160" max="6160" width="19.42578125" customWidth="1"/>
    <col min="6162" max="6162" width="14.28515625" customWidth="1"/>
    <col min="6163" max="6163" width="19.42578125" customWidth="1"/>
    <col min="6164" max="6164" width="13.28515625" customWidth="1"/>
    <col min="6165" max="6165" width="19.28515625" customWidth="1"/>
    <col min="6391" max="6391" width="24.28515625" customWidth="1"/>
    <col min="6392" max="6393" width="24.7109375" customWidth="1"/>
    <col min="6394" max="6394" width="17.7109375" customWidth="1"/>
    <col min="6396" max="6396" width="12.42578125" customWidth="1"/>
    <col min="6397" max="6397" width="12" customWidth="1"/>
    <col min="6398" max="6398" width="20.85546875" customWidth="1"/>
    <col min="6399" max="6399" width="17.7109375" customWidth="1"/>
    <col min="6400" max="6400" width="20" customWidth="1"/>
    <col min="6401" max="6401" width="33.28515625" customWidth="1"/>
    <col min="6402" max="6402" width="12.42578125" customWidth="1"/>
    <col min="6403" max="6403" width="21.5703125" customWidth="1"/>
    <col min="6404" max="6405" width="19" customWidth="1"/>
    <col min="6406" max="6406" width="16.42578125" customWidth="1"/>
    <col min="6407" max="6407" width="25" customWidth="1"/>
    <col min="6409" max="6409" width="22.5703125" customWidth="1"/>
    <col min="6410" max="6410" width="20.42578125" customWidth="1"/>
    <col min="6411" max="6411" width="16.7109375" customWidth="1"/>
    <col min="6412" max="6412" width="19.5703125" customWidth="1"/>
    <col min="6413" max="6413" width="24.5703125" customWidth="1"/>
    <col min="6414" max="6414" width="14.140625" customWidth="1"/>
    <col min="6415" max="6415" width="24.5703125" customWidth="1"/>
    <col min="6416" max="6416" width="19.42578125" customWidth="1"/>
    <col min="6418" max="6418" width="14.28515625" customWidth="1"/>
    <col min="6419" max="6419" width="19.42578125" customWidth="1"/>
    <col min="6420" max="6420" width="13.28515625" customWidth="1"/>
    <col min="6421" max="6421" width="19.28515625" customWidth="1"/>
    <col min="6647" max="6647" width="24.28515625" customWidth="1"/>
    <col min="6648" max="6649" width="24.7109375" customWidth="1"/>
    <col min="6650" max="6650" width="17.7109375" customWidth="1"/>
    <col min="6652" max="6652" width="12.42578125" customWidth="1"/>
    <col min="6653" max="6653" width="12" customWidth="1"/>
    <col min="6654" max="6654" width="20.85546875" customWidth="1"/>
    <col min="6655" max="6655" width="17.7109375" customWidth="1"/>
    <col min="6656" max="6656" width="20" customWidth="1"/>
    <col min="6657" max="6657" width="33.28515625" customWidth="1"/>
    <col min="6658" max="6658" width="12.42578125" customWidth="1"/>
    <col min="6659" max="6659" width="21.5703125" customWidth="1"/>
    <col min="6660" max="6661" width="19" customWidth="1"/>
    <col min="6662" max="6662" width="16.42578125" customWidth="1"/>
    <col min="6663" max="6663" width="25" customWidth="1"/>
    <col min="6665" max="6665" width="22.5703125" customWidth="1"/>
    <col min="6666" max="6666" width="20.42578125" customWidth="1"/>
    <col min="6667" max="6667" width="16.7109375" customWidth="1"/>
    <col min="6668" max="6668" width="19.5703125" customWidth="1"/>
    <col min="6669" max="6669" width="24.5703125" customWidth="1"/>
    <col min="6670" max="6670" width="14.140625" customWidth="1"/>
    <col min="6671" max="6671" width="24.5703125" customWidth="1"/>
    <col min="6672" max="6672" width="19.42578125" customWidth="1"/>
    <col min="6674" max="6674" width="14.28515625" customWidth="1"/>
    <col min="6675" max="6675" width="19.42578125" customWidth="1"/>
    <col min="6676" max="6676" width="13.28515625" customWidth="1"/>
    <col min="6677" max="6677" width="19.28515625" customWidth="1"/>
    <col min="6903" max="6903" width="24.28515625" customWidth="1"/>
    <col min="6904" max="6905" width="24.7109375" customWidth="1"/>
    <col min="6906" max="6906" width="17.7109375" customWidth="1"/>
    <col min="6908" max="6908" width="12.42578125" customWidth="1"/>
    <col min="6909" max="6909" width="12" customWidth="1"/>
    <col min="6910" max="6910" width="20.85546875" customWidth="1"/>
    <col min="6911" max="6911" width="17.7109375" customWidth="1"/>
    <col min="6912" max="6912" width="20" customWidth="1"/>
    <col min="6913" max="6913" width="33.28515625" customWidth="1"/>
    <col min="6914" max="6914" width="12.42578125" customWidth="1"/>
    <col min="6915" max="6915" width="21.5703125" customWidth="1"/>
    <col min="6916" max="6917" width="19" customWidth="1"/>
    <col min="6918" max="6918" width="16.42578125" customWidth="1"/>
    <col min="6919" max="6919" width="25" customWidth="1"/>
    <col min="6921" max="6921" width="22.5703125" customWidth="1"/>
    <col min="6922" max="6922" width="20.42578125" customWidth="1"/>
    <col min="6923" max="6923" width="16.7109375" customWidth="1"/>
    <col min="6924" max="6924" width="19.5703125" customWidth="1"/>
    <col min="6925" max="6925" width="24.5703125" customWidth="1"/>
    <col min="6926" max="6926" width="14.140625" customWidth="1"/>
    <col min="6927" max="6927" width="24.5703125" customWidth="1"/>
    <col min="6928" max="6928" width="19.42578125" customWidth="1"/>
    <col min="6930" max="6930" width="14.28515625" customWidth="1"/>
    <col min="6931" max="6931" width="19.42578125" customWidth="1"/>
    <col min="6932" max="6932" width="13.28515625" customWidth="1"/>
    <col min="6933" max="6933" width="19.28515625" customWidth="1"/>
    <col min="7159" max="7159" width="24.28515625" customWidth="1"/>
    <col min="7160" max="7161" width="24.7109375" customWidth="1"/>
    <col min="7162" max="7162" width="17.7109375" customWidth="1"/>
    <col min="7164" max="7164" width="12.42578125" customWidth="1"/>
    <col min="7165" max="7165" width="12" customWidth="1"/>
    <col min="7166" max="7166" width="20.85546875" customWidth="1"/>
    <col min="7167" max="7167" width="17.7109375" customWidth="1"/>
    <col min="7168" max="7168" width="20" customWidth="1"/>
    <col min="7169" max="7169" width="33.28515625" customWidth="1"/>
    <col min="7170" max="7170" width="12.42578125" customWidth="1"/>
    <col min="7171" max="7171" width="21.5703125" customWidth="1"/>
    <col min="7172" max="7173" width="19" customWidth="1"/>
    <col min="7174" max="7174" width="16.42578125" customWidth="1"/>
    <col min="7175" max="7175" width="25" customWidth="1"/>
    <col min="7177" max="7177" width="22.5703125" customWidth="1"/>
    <col min="7178" max="7178" width="20.42578125" customWidth="1"/>
    <col min="7179" max="7179" width="16.7109375" customWidth="1"/>
    <col min="7180" max="7180" width="19.5703125" customWidth="1"/>
    <col min="7181" max="7181" width="24.5703125" customWidth="1"/>
    <col min="7182" max="7182" width="14.140625" customWidth="1"/>
    <col min="7183" max="7183" width="24.5703125" customWidth="1"/>
    <col min="7184" max="7184" width="19.42578125" customWidth="1"/>
    <col min="7186" max="7186" width="14.28515625" customWidth="1"/>
    <col min="7187" max="7187" width="19.42578125" customWidth="1"/>
    <col min="7188" max="7188" width="13.28515625" customWidth="1"/>
    <col min="7189" max="7189" width="19.28515625" customWidth="1"/>
    <col min="7415" max="7415" width="24.28515625" customWidth="1"/>
    <col min="7416" max="7417" width="24.7109375" customWidth="1"/>
    <col min="7418" max="7418" width="17.7109375" customWidth="1"/>
    <col min="7420" max="7420" width="12.42578125" customWidth="1"/>
    <col min="7421" max="7421" width="12" customWidth="1"/>
    <col min="7422" max="7422" width="20.85546875" customWidth="1"/>
    <col min="7423" max="7423" width="17.7109375" customWidth="1"/>
    <col min="7424" max="7424" width="20" customWidth="1"/>
    <col min="7425" max="7425" width="33.28515625" customWidth="1"/>
    <col min="7426" max="7426" width="12.42578125" customWidth="1"/>
    <col min="7427" max="7427" width="21.5703125" customWidth="1"/>
    <col min="7428" max="7429" width="19" customWidth="1"/>
    <col min="7430" max="7430" width="16.42578125" customWidth="1"/>
    <col min="7431" max="7431" width="25" customWidth="1"/>
    <col min="7433" max="7433" width="22.5703125" customWidth="1"/>
    <col min="7434" max="7434" width="20.42578125" customWidth="1"/>
    <col min="7435" max="7435" width="16.7109375" customWidth="1"/>
    <col min="7436" max="7436" width="19.5703125" customWidth="1"/>
    <col min="7437" max="7437" width="24.5703125" customWidth="1"/>
    <col min="7438" max="7438" width="14.140625" customWidth="1"/>
    <col min="7439" max="7439" width="24.5703125" customWidth="1"/>
    <col min="7440" max="7440" width="19.42578125" customWidth="1"/>
    <col min="7442" max="7442" width="14.28515625" customWidth="1"/>
    <col min="7443" max="7443" width="19.42578125" customWidth="1"/>
    <col min="7444" max="7444" width="13.28515625" customWidth="1"/>
    <col min="7445" max="7445" width="19.28515625" customWidth="1"/>
    <col min="7671" max="7671" width="24.28515625" customWidth="1"/>
    <col min="7672" max="7673" width="24.7109375" customWidth="1"/>
    <col min="7674" max="7674" width="17.7109375" customWidth="1"/>
    <col min="7676" max="7676" width="12.42578125" customWidth="1"/>
    <col min="7677" max="7677" width="12" customWidth="1"/>
    <col min="7678" max="7678" width="20.85546875" customWidth="1"/>
    <col min="7679" max="7679" width="17.7109375" customWidth="1"/>
    <col min="7680" max="7680" width="20" customWidth="1"/>
    <col min="7681" max="7681" width="33.28515625" customWidth="1"/>
    <col min="7682" max="7682" width="12.42578125" customWidth="1"/>
    <col min="7683" max="7683" width="21.5703125" customWidth="1"/>
    <col min="7684" max="7685" width="19" customWidth="1"/>
    <col min="7686" max="7686" width="16.42578125" customWidth="1"/>
    <col min="7687" max="7687" width="25" customWidth="1"/>
    <col min="7689" max="7689" width="22.5703125" customWidth="1"/>
    <col min="7690" max="7690" width="20.42578125" customWidth="1"/>
    <col min="7691" max="7691" width="16.7109375" customWidth="1"/>
    <col min="7692" max="7692" width="19.5703125" customWidth="1"/>
    <col min="7693" max="7693" width="24.5703125" customWidth="1"/>
    <col min="7694" max="7694" width="14.140625" customWidth="1"/>
    <col min="7695" max="7695" width="24.5703125" customWidth="1"/>
    <col min="7696" max="7696" width="19.42578125" customWidth="1"/>
    <col min="7698" max="7698" width="14.28515625" customWidth="1"/>
    <col min="7699" max="7699" width="19.42578125" customWidth="1"/>
    <col min="7700" max="7700" width="13.28515625" customWidth="1"/>
    <col min="7701" max="7701" width="19.28515625" customWidth="1"/>
    <col min="7927" max="7927" width="24.28515625" customWidth="1"/>
    <col min="7928" max="7929" width="24.7109375" customWidth="1"/>
    <col min="7930" max="7930" width="17.7109375" customWidth="1"/>
    <col min="7932" max="7932" width="12.42578125" customWidth="1"/>
    <col min="7933" max="7933" width="12" customWidth="1"/>
    <col min="7934" max="7934" width="20.85546875" customWidth="1"/>
    <col min="7935" max="7935" width="17.7109375" customWidth="1"/>
    <col min="7936" max="7936" width="20" customWidth="1"/>
    <col min="7937" max="7937" width="33.28515625" customWidth="1"/>
    <col min="7938" max="7938" width="12.42578125" customWidth="1"/>
    <col min="7939" max="7939" width="21.5703125" customWidth="1"/>
    <col min="7940" max="7941" width="19" customWidth="1"/>
    <col min="7942" max="7942" width="16.42578125" customWidth="1"/>
    <col min="7943" max="7943" width="25" customWidth="1"/>
    <col min="7945" max="7945" width="22.5703125" customWidth="1"/>
    <col min="7946" max="7946" width="20.42578125" customWidth="1"/>
    <col min="7947" max="7947" width="16.7109375" customWidth="1"/>
    <col min="7948" max="7948" width="19.5703125" customWidth="1"/>
    <col min="7949" max="7949" width="24.5703125" customWidth="1"/>
    <col min="7950" max="7950" width="14.140625" customWidth="1"/>
    <col min="7951" max="7951" width="24.5703125" customWidth="1"/>
    <col min="7952" max="7952" width="19.42578125" customWidth="1"/>
    <col min="7954" max="7954" width="14.28515625" customWidth="1"/>
    <col min="7955" max="7955" width="19.42578125" customWidth="1"/>
    <col min="7956" max="7956" width="13.28515625" customWidth="1"/>
    <col min="7957" max="7957" width="19.28515625" customWidth="1"/>
    <col min="8183" max="8183" width="24.28515625" customWidth="1"/>
    <col min="8184" max="8185" width="24.7109375" customWidth="1"/>
    <col min="8186" max="8186" width="17.7109375" customWidth="1"/>
    <col min="8188" max="8188" width="12.42578125" customWidth="1"/>
    <col min="8189" max="8189" width="12" customWidth="1"/>
    <col min="8190" max="8190" width="20.85546875" customWidth="1"/>
    <col min="8191" max="8191" width="17.7109375" customWidth="1"/>
    <col min="8192" max="8192" width="20" customWidth="1"/>
    <col min="8193" max="8193" width="33.28515625" customWidth="1"/>
    <col min="8194" max="8194" width="12.42578125" customWidth="1"/>
    <col min="8195" max="8195" width="21.5703125" customWidth="1"/>
    <col min="8196" max="8197" width="19" customWidth="1"/>
    <col min="8198" max="8198" width="16.42578125" customWidth="1"/>
    <col min="8199" max="8199" width="25" customWidth="1"/>
    <col min="8201" max="8201" width="22.5703125" customWidth="1"/>
    <col min="8202" max="8202" width="20.42578125" customWidth="1"/>
    <col min="8203" max="8203" width="16.7109375" customWidth="1"/>
    <col min="8204" max="8204" width="19.5703125" customWidth="1"/>
    <col min="8205" max="8205" width="24.5703125" customWidth="1"/>
    <col min="8206" max="8206" width="14.140625" customWidth="1"/>
    <col min="8207" max="8207" width="24.5703125" customWidth="1"/>
    <col min="8208" max="8208" width="19.42578125" customWidth="1"/>
    <col min="8210" max="8210" width="14.28515625" customWidth="1"/>
    <col min="8211" max="8211" width="19.42578125" customWidth="1"/>
    <col min="8212" max="8212" width="13.28515625" customWidth="1"/>
    <col min="8213" max="8213" width="19.28515625" customWidth="1"/>
    <col min="8439" max="8439" width="24.28515625" customWidth="1"/>
    <col min="8440" max="8441" width="24.7109375" customWidth="1"/>
    <col min="8442" max="8442" width="17.7109375" customWidth="1"/>
    <col min="8444" max="8444" width="12.42578125" customWidth="1"/>
    <col min="8445" max="8445" width="12" customWidth="1"/>
    <col min="8446" max="8446" width="20.85546875" customWidth="1"/>
    <col min="8447" max="8447" width="17.7109375" customWidth="1"/>
    <col min="8448" max="8448" width="20" customWidth="1"/>
    <col min="8449" max="8449" width="33.28515625" customWidth="1"/>
    <col min="8450" max="8450" width="12.42578125" customWidth="1"/>
    <col min="8451" max="8451" width="21.5703125" customWidth="1"/>
    <col min="8452" max="8453" width="19" customWidth="1"/>
    <col min="8454" max="8454" width="16.42578125" customWidth="1"/>
    <col min="8455" max="8455" width="25" customWidth="1"/>
    <col min="8457" max="8457" width="22.5703125" customWidth="1"/>
    <col min="8458" max="8458" width="20.42578125" customWidth="1"/>
    <col min="8459" max="8459" width="16.7109375" customWidth="1"/>
    <col min="8460" max="8460" width="19.5703125" customWidth="1"/>
    <col min="8461" max="8461" width="24.5703125" customWidth="1"/>
    <col min="8462" max="8462" width="14.140625" customWidth="1"/>
    <col min="8463" max="8463" width="24.5703125" customWidth="1"/>
    <col min="8464" max="8464" width="19.42578125" customWidth="1"/>
    <col min="8466" max="8466" width="14.28515625" customWidth="1"/>
    <col min="8467" max="8467" width="19.42578125" customWidth="1"/>
    <col min="8468" max="8468" width="13.28515625" customWidth="1"/>
    <col min="8469" max="8469" width="19.28515625" customWidth="1"/>
    <col min="8695" max="8695" width="24.28515625" customWidth="1"/>
    <col min="8696" max="8697" width="24.7109375" customWidth="1"/>
    <col min="8698" max="8698" width="17.7109375" customWidth="1"/>
    <col min="8700" max="8700" width="12.42578125" customWidth="1"/>
    <col min="8701" max="8701" width="12" customWidth="1"/>
    <col min="8702" max="8702" width="20.85546875" customWidth="1"/>
    <col min="8703" max="8703" width="17.7109375" customWidth="1"/>
    <col min="8704" max="8704" width="20" customWidth="1"/>
    <col min="8705" max="8705" width="33.28515625" customWidth="1"/>
    <col min="8706" max="8706" width="12.42578125" customWidth="1"/>
    <col min="8707" max="8707" width="21.5703125" customWidth="1"/>
    <col min="8708" max="8709" width="19" customWidth="1"/>
    <col min="8710" max="8710" width="16.42578125" customWidth="1"/>
    <col min="8711" max="8711" width="25" customWidth="1"/>
    <col min="8713" max="8713" width="22.5703125" customWidth="1"/>
    <col min="8714" max="8714" width="20.42578125" customWidth="1"/>
    <col min="8715" max="8715" width="16.7109375" customWidth="1"/>
    <col min="8716" max="8716" width="19.5703125" customWidth="1"/>
    <col min="8717" max="8717" width="24.5703125" customWidth="1"/>
    <col min="8718" max="8718" width="14.140625" customWidth="1"/>
    <col min="8719" max="8719" width="24.5703125" customWidth="1"/>
    <col min="8720" max="8720" width="19.42578125" customWidth="1"/>
    <col min="8722" max="8722" width="14.28515625" customWidth="1"/>
    <col min="8723" max="8723" width="19.42578125" customWidth="1"/>
    <col min="8724" max="8724" width="13.28515625" customWidth="1"/>
    <col min="8725" max="8725" width="19.28515625" customWidth="1"/>
    <col min="8951" max="8951" width="24.28515625" customWidth="1"/>
    <col min="8952" max="8953" width="24.7109375" customWidth="1"/>
    <col min="8954" max="8954" width="17.7109375" customWidth="1"/>
    <col min="8956" max="8956" width="12.42578125" customWidth="1"/>
    <col min="8957" max="8957" width="12" customWidth="1"/>
    <col min="8958" max="8958" width="20.85546875" customWidth="1"/>
    <col min="8959" max="8959" width="17.7109375" customWidth="1"/>
    <col min="8960" max="8960" width="20" customWidth="1"/>
    <col min="8961" max="8961" width="33.28515625" customWidth="1"/>
    <col min="8962" max="8962" width="12.42578125" customWidth="1"/>
    <col min="8963" max="8963" width="21.5703125" customWidth="1"/>
    <col min="8964" max="8965" width="19" customWidth="1"/>
    <col min="8966" max="8966" width="16.42578125" customWidth="1"/>
    <col min="8967" max="8967" width="25" customWidth="1"/>
    <col min="8969" max="8969" width="22.5703125" customWidth="1"/>
    <col min="8970" max="8970" width="20.42578125" customWidth="1"/>
    <col min="8971" max="8971" width="16.7109375" customWidth="1"/>
    <col min="8972" max="8972" width="19.5703125" customWidth="1"/>
    <col min="8973" max="8973" width="24.5703125" customWidth="1"/>
    <col min="8974" max="8974" width="14.140625" customWidth="1"/>
    <col min="8975" max="8975" width="24.5703125" customWidth="1"/>
    <col min="8976" max="8976" width="19.42578125" customWidth="1"/>
    <col min="8978" max="8978" width="14.28515625" customWidth="1"/>
    <col min="8979" max="8979" width="19.42578125" customWidth="1"/>
    <col min="8980" max="8980" width="13.28515625" customWidth="1"/>
    <col min="8981" max="8981" width="19.28515625" customWidth="1"/>
    <col min="9207" max="9207" width="24.28515625" customWidth="1"/>
    <col min="9208" max="9209" width="24.7109375" customWidth="1"/>
    <col min="9210" max="9210" width="17.7109375" customWidth="1"/>
    <col min="9212" max="9212" width="12.42578125" customWidth="1"/>
    <col min="9213" max="9213" width="12" customWidth="1"/>
    <col min="9214" max="9214" width="20.85546875" customWidth="1"/>
    <col min="9215" max="9215" width="17.7109375" customWidth="1"/>
    <col min="9216" max="9216" width="20" customWidth="1"/>
    <col min="9217" max="9217" width="33.28515625" customWidth="1"/>
    <col min="9218" max="9218" width="12.42578125" customWidth="1"/>
    <col min="9219" max="9219" width="21.5703125" customWidth="1"/>
    <col min="9220" max="9221" width="19" customWidth="1"/>
    <col min="9222" max="9222" width="16.42578125" customWidth="1"/>
    <col min="9223" max="9223" width="25" customWidth="1"/>
    <col min="9225" max="9225" width="22.5703125" customWidth="1"/>
    <col min="9226" max="9226" width="20.42578125" customWidth="1"/>
    <col min="9227" max="9227" width="16.7109375" customWidth="1"/>
    <col min="9228" max="9228" width="19.5703125" customWidth="1"/>
    <col min="9229" max="9229" width="24.5703125" customWidth="1"/>
    <col min="9230" max="9230" width="14.140625" customWidth="1"/>
    <col min="9231" max="9231" width="24.5703125" customWidth="1"/>
    <col min="9232" max="9232" width="19.42578125" customWidth="1"/>
    <col min="9234" max="9234" width="14.28515625" customWidth="1"/>
    <col min="9235" max="9235" width="19.42578125" customWidth="1"/>
    <col min="9236" max="9236" width="13.28515625" customWidth="1"/>
    <col min="9237" max="9237" width="19.28515625" customWidth="1"/>
    <col min="9463" max="9463" width="24.28515625" customWidth="1"/>
    <col min="9464" max="9465" width="24.7109375" customWidth="1"/>
    <col min="9466" max="9466" width="17.7109375" customWidth="1"/>
    <col min="9468" max="9468" width="12.42578125" customWidth="1"/>
    <col min="9469" max="9469" width="12" customWidth="1"/>
    <col min="9470" max="9470" width="20.85546875" customWidth="1"/>
    <col min="9471" max="9471" width="17.7109375" customWidth="1"/>
    <col min="9472" max="9472" width="20" customWidth="1"/>
    <col min="9473" max="9473" width="33.28515625" customWidth="1"/>
    <col min="9474" max="9474" width="12.42578125" customWidth="1"/>
    <col min="9475" max="9475" width="21.5703125" customWidth="1"/>
    <col min="9476" max="9477" width="19" customWidth="1"/>
    <col min="9478" max="9478" width="16.42578125" customWidth="1"/>
    <col min="9479" max="9479" width="25" customWidth="1"/>
    <col min="9481" max="9481" width="22.5703125" customWidth="1"/>
    <col min="9482" max="9482" width="20.42578125" customWidth="1"/>
    <col min="9483" max="9483" width="16.7109375" customWidth="1"/>
    <col min="9484" max="9484" width="19.5703125" customWidth="1"/>
    <col min="9485" max="9485" width="24.5703125" customWidth="1"/>
    <col min="9486" max="9486" width="14.140625" customWidth="1"/>
    <col min="9487" max="9487" width="24.5703125" customWidth="1"/>
    <col min="9488" max="9488" width="19.42578125" customWidth="1"/>
    <col min="9490" max="9490" width="14.28515625" customWidth="1"/>
    <col min="9491" max="9491" width="19.42578125" customWidth="1"/>
    <col min="9492" max="9492" width="13.28515625" customWidth="1"/>
    <col min="9493" max="9493" width="19.28515625" customWidth="1"/>
    <col min="9719" max="9719" width="24.28515625" customWidth="1"/>
    <col min="9720" max="9721" width="24.7109375" customWidth="1"/>
    <col min="9722" max="9722" width="17.7109375" customWidth="1"/>
    <col min="9724" max="9724" width="12.42578125" customWidth="1"/>
    <col min="9725" max="9725" width="12" customWidth="1"/>
    <col min="9726" max="9726" width="20.85546875" customWidth="1"/>
    <col min="9727" max="9727" width="17.7109375" customWidth="1"/>
    <col min="9728" max="9728" width="20" customWidth="1"/>
    <col min="9729" max="9729" width="33.28515625" customWidth="1"/>
    <col min="9730" max="9730" width="12.42578125" customWidth="1"/>
    <col min="9731" max="9731" width="21.5703125" customWidth="1"/>
    <col min="9732" max="9733" width="19" customWidth="1"/>
    <col min="9734" max="9734" width="16.42578125" customWidth="1"/>
    <col min="9735" max="9735" width="25" customWidth="1"/>
    <col min="9737" max="9737" width="22.5703125" customWidth="1"/>
    <col min="9738" max="9738" width="20.42578125" customWidth="1"/>
    <col min="9739" max="9739" width="16.7109375" customWidth="1"/>
    <col min="9740" max="9740" width="19.5703125" customWidth="1"/>
    <col min="9741" max="9741" width="24.5703125" customWidth="1"/>
    <col min="9742" max="9742" width="14.140625" customWidth="1"/>
    <col min="9743" max="9743" width="24.5703125" customWidth="1"/>
    <col min="9744" max="9744" width="19.42578125" customWidth="1"/>
    <col min="9746" max="9746" width="14.28515625" customWidth="1"/>
    <col min="9747" max="9747" width="19.42578125" customWidth="1"/>
    <col min="9748" max="9748" width="13.28515625" customWidth="1"/>
    <col min="9749" max="9749" width="19.28515625" customWidth="1"/>
    <col min="9975" max="9975" width="24.28515625" customWidth="1"/>
    <col min="9976" max="9977" width="24.7109375" customWidth="1"/>
    <col min="9978" max="9978" width="17.7109375" customWidth="1"/>
    <col min="9980" max="9980" width="12.42578125" customWidth="1"/>
    <col min="9981" max="9981" width="12" customWidth="1"/>
    <col min="9982" max="9982" width="20.85546875" customWidth="1"/>
    <col min="9983" max="9983" width="17.7109375" customWidth="1"/>
    <col min="9984" max="9984" width="20" customWidth="1"/>
    <col min="9985" max="9985" width="33.28515625" customWidth="1"/>
    <col min="9986" max="9986" width="12.42578125" customWidth="1"/>
    <col min="9987" max="9987" width="21.5703125" customWidth="1"/>
    <col min="9988" max="9989" width="19" customWidth="1"/>
    <col min="9990" max="9990" width="16.42578125" customWidth="1"/>
    <col min="9991" max="9991" width="25" customWidth="1"/>
    <col min="9993" max="9993" width="22.5703125" customWidth="1"/>
    <col min="9994" max="9994" width="20.42578125" customWidth="1"/>
    <col min="9995" max="9995" width="16.7109375" customWidth="1"/>
    <col min="9996" max="9996" width="19.5703125" customWidth="1"/>
    <col min="9997" max="9997" width="24.5703125" customWidth="1"/>
    <col min="9998" max="9998" width="14.140625" customWidth="1"/>
    <col min="9999" max="9999" width="24.5703125" customWidth="1"/>
    <col min="10000" max="10000" width="19.42578125" customWidth="1"/>
    <col min="10002" max="10002" width="14.28515625" customWidth="1"/>
    <col min="10003" max="10003" width="19.42578125" customWidth="1"/>
    <col min="10004" max="10004" width="13.28515625" customWidth="1"/>
    <col min="10005" max="10005" width="19.28515625" customWidth="1"/>
    <col min="10231" max="10231" width="24.28515625" customWidth="1"/>
    <col min="10232" max="10233" width="24.7109375" customWidth="1"/>
    <col min="10234" max="10234" width="17.7109375" customWidth="1"/>
    <col min="10236" max="10236" width="12.42578125" customWidth="1"/>
    <col min="10237" max="10237" width="12" customWidth="1"/>
    <col min="10238" max="10238" width="20.85546875" customWidth="1"/>
    <col min="10239" max="10239" width="17.7109375" customWidth="1"/>
    <col min="10240" max="10240" width="20" customWidth="1"/>
    <col min="10241" max="10241" width="33.28515625" customWidth="1"/>
    <col min="10242" max="10242" width="12.42578125" customWidth="1"/>
    <col min="10243" max="10243" width="21.5703125" customWidth="1"/>
    <col min="10244" max="10245" width="19" customWidth="1"/>
    <col min="10246" max="10246" width="16.42578125" customWidth="1"/>
    <col min="10247" max="10247" width="25" customWidth="1"/>
    <col min="10249" max="10249" width="22.5703125" customWidth="1"/>
    <col min="10250" max="10250" width="20.42578125" customWidth="1"/>
    <col min="10251" max="10251" width="16.7109375" customWidth="1"/>
    <col min="10252" max="10252" width="19.5703125" customWidth="1"/>
    <col min="10253" max="10253" width="24.5703125" customWidth="1"/>
    <col min="10254" max="10254" width="14.140625" customWidth="1"/>
    <col min="10255" max="10255" width="24.5703125" customWidth="1"/>
    <col min="10256" max="10256" width="19.42578125" customWidth="1"/>
    <col min="10258" max="10258" width="14.28515625" customWidth="1"/>
    <col min="10259" max="10259" width="19.42578125" customWidth="1"/>
    <col min="10260" max="10260" width="13.28515625" customWidth="1"/>
    <col min="10261" max="10261" width="19.28515625" customWidth="1"/>
    <col min="10487" max="10487" width="24.28515625" customWidth="1"/>
    <col min="10488" max="10489" width="24.7109375" customWidth="1"/>
    <col min="10490" max="10490" width="17.7109375" customWidth="1"/>
    <col min="10492" max="10492" width="12.42578125" customWidth="1"/>
    <col min="10493" max="10493" width="12" customWidth="1"/>
    <col min="10494" max="10494" width="20.85546875" customWidth="1"/>
    <col min="10495" max="10495" width="17.7109375" customWidth="1"/>
    <col min="10496" max="10496" width="20" customWidth="1"/>
    <col min="10497" max="10497" width="33.28515625" customWidth="1"/>
    <col min="10498" max="10498" width="12.42578125" customWidth="1"/>
    <col min="10499" max="10499" width="21.5703125" customWidth="1"/>
    <col min="10500" max="10501" width="19" customWidth="1"/>
    <col min="10502" max="10502" width="16.42578125" customWidth="1"/>
    <col min="10503" max="10503" width="25" customWidth="1"/>
    <col min="10505" max="10505" width="22.5703125" customWidth="1"/>
    <col min="10506" max="10506" width="20.42578125" customWidth="1"/>
    <col min="10507" max="10507" width="16.7109375" customWidth="1"/>
    <col min="10508" max="10508" width="19.5703125" customWidth="1"/>
    <col min="10509" max="10509" width="24.5703125" customWidth="1"/>
    <col min="10510" max="10510" width="14.140625" customWidth="1"/>
    <col min="10511" max="10511" width="24.5703125" customWidth="1"/>
    <col min="10512" max="10512" width="19.42578125" customWidth="1"/>
    <col min="10514" max="10514" width="14.28515625" customWidth="1"/>
    <col min="10515" max="10515" width="19.42578125" customWidth="1"/>
    <col min="10516" max="10516" width="13.28515625" customWidth="1"/>
    <col min="10517" max="10517" width="19.28515625" customWidth="1"/>
    <col min="10743" max="10743" width="24.28515625" customWidth="1"/>
    <col min="10744" max="10745" width="24.7109375" customWidth="1"/>
    <col min="10746" max="10746" width="17.7109375" customWidth="1"/>
    <col min="10748" max="10748" width="12.42578125" customWidth="1"/>
    <col min="10749" max="10749" width="12" customWidth="1"/>
    <col min="10750" max="10750" width="20.85546875" customWidth="1"/>
    <col min="10751" max="10751" width="17.7109375" customWidth="1"/>
    <col min="10752" max="10752" width="20" customWidth="1"/>
    <col min="10753" max="10753" width="33.28515625" customWidth="1"/>
    <col min="10754" max="10754" width="12.42578125" customWidth="1"/>
    <col min="10755" max="10755" width="21.5703125" customWidth="1"/>
    <col min="10756" max="10757" width="19" customWidth="1"/>
    <col min="10758" max="10758" width="16.42578125" customWidth="1"/>
    <col min="10759" max="10759" width="25" customWidth="1"/>
    <col min="10761" max="10761" width="22.5703125" customWidth="1"/>
    <col min="10762" max="10762" width="20.42578125" customWidth="1"/>
    <col min="10763" max="10763" width="16.7109375" customWidth="1"/>
    <col min="10764" max="10764" width="19.5703125" customWidth="1"/>
    <col min="10765" max="10765" width="24.5703125" customWidth="1"/>
    <col min="10766" max="10766" width="14.140625" customWidth="1"/>
    <col min="10767" max="10767" width="24.5703125" customWidth="1"/>
    <col min="10768" max="10768" width="19.42578125" customWidth="1"/>
    <col min="10770" max="10770" width="14.28515625" customWidth="1"/>
    <col min="10771" max="10771" width="19.42578125" customWidth="1"/>
    <col min="10772" max="10772" width="13.28515625" customWidth="1"/>
    <col min="10773" max="10773" width="19.28515625" customWidth="1"/>
    <col min="10999" max="10999" width="24.28515625" customWidth="1"/>
    <col min="11000" max="11001" width="24.7109375" customWidth="1"/>
    <col min="11002" max="11002" width="17.7109375" customWidth="1"/>
    <col min="11004" max="11004" width="12.42578125" customWidth="1"/>
    <col min="11005" max="11005" width="12" customWidth="1"/>
    <col min="11006" max="11006" width="20.85546875" customWidth="1"/>
    <col min="11007" max="11007" width="17.7109375" customWidth="1"/>
    <col min="11008" max="11008" width="20" customWidth="1"/>
    <col min="11009" max="11009" width="33.28515625" customWidth="1"/>
    <col min="11010" max="11010" width="12.42578125" customWidth="1"/>
    <col min="11011" max="11011" width="21.5703125" customWidth="1"/>
    <col min="11012" max="11013" width="19" customWidth="1"/>
    <col min="11014" max="11014" width="16.42578125" customWidth="1"/>
    <col min="11015" max="11015" width="25" customWidth="1"/>
    <col min="11017" max="11017" width="22.5703125" customWidth="1"/>
    <col min="11018" max="11018" width="20.42578125" customWidth="1"/>
    <col min="11019" max="11019" width="16.7109375" customWidth="1"/>
    <col min="11020" max="11020" width="19.5703125" customWidth="1"/>
    <col min="11021" max="11021" width="24.5703125" customWidth="1"/>
    <col min="11022" max="11022" width="14.140625" customWidth="1"/>
    <col min="11023" max="11023" width="24.5703125" customWidth="1"/>
    <col min="11024" max="11024" width="19.42578125" customWidth="1"/>
    <col min="11026" max="11026" width="14.28515625" customWidth="1"/>
    <col min="11027" max="11027" width="19.42578125" customWidth="1"/>
    <col min="11028" max="11028" width="13.28515625" customWidth="1"/>
    <col min="11029" max="11029" width="19.28515625" customWidth="1"/>
    <col min="11255" max="11255" width="24.28515625" customWidth="1"/>
    <col min="11256" max="11257" width="24.7109375" customWidth="1"/>
    <col min="11258" max="11258" width="17.7109375" customWidth="1"/>
    <col min="11260" max="11260" width="12.42578125" customWidth="1"/>
    <col min="11261" max="11261" width="12" customWidth="1"/>
    <col min="11262" max="11262" width="20.85546875" customWidth="1"/>
    <col min="11263" max="11263" width="17.7109375" customWidth="1"/>
    <col min="11264" max="11264" width="20" customWidth="1"/>
    <col min="11265" max="11265" width="33.28515625" customWidth="1"/>
    <col min="11266" max="11266" width="12.42578125" customWidth="1"/>
    <col min="11267" max="11267" width="21.5703125" customWidth="1"/>
    <col min="11268" max="11269" width="19" customWidth="1"/>
    <col min="11270" max="11270" width="16.42578125" customWidth="1"/>
    <col min="11271" max="11271" width="25" customWidth="1"/>
    <col min="11273" max="11273" width="22.5703125" customWidth="1"/>
    <col min="11274" max="11274" width="20.42578125" customWidth="1"/>
    <col min="11275" max="11275" width="16.7109375" customWidth="1"/>
    <col min="11276" max="11276" width="19.5703125" customWidth="1"/>
    <col min="11277" max="11277" width="24.5703125" customWidth="1"/>
    <col min="11278" max="11278" width="14.140625" customWidth="1"/>
    <col min="11279" max="11279" width="24.5703125" customWidth="1"/>
    <col min="11280" max="11280" width="19.42578125" customWidth="1"/>
    <col min="11282" max="11282" width="14.28515625" customWidth="1"/>
    <col min="11283" max="11283" width="19.42578125" customWidth="1"/>
    <col min="11284" max="11284" width="13.28515625" customWidth="1"/>
    <col min="11285" max="11285" width="19.28515625" customWidth="1"/>
    <col min="11511" max="11511" width="24.28515625" customWidth="1"/>
    <col min="11512" max="11513" width="24.7109375" customWidth="1"/>
    <col min="11514" max="11514" width="17.7109375" customWidth="1"/>
    <col min="11516" max="11516" width="12.42578125" customWidth="1"/>
    <col min="11517" max="11517" width="12" customWidth="1"/>
    <col min="11518" max="11518" width="20.85546875" customWidth="1"/>
    <col min="11519" max="11519" width="17.7109375" customWidth="1"/>
    <col min="11520" max="11520" width="20" customWidth="1"/>
    <col min="11521" max="11521" width="33.28515625" customWidth="1"/>
    <col min="11522" max="11522" width="12.42578125" customWidth="1"/>
    <col min="11523" max="11523" width="21.5703125" customWidth="1"/>
    <col min="11524" max="11525" width="19" customWidth="1"/>
    <col min="11526" max="11526" width="16.42578125" customWidth="1"/>
    <col min="11527" max="11527" width="25" customWidth="1"/>
    <col min="11529" max="11529" width="22.5703125" customWidth="1"/>
    <col min="11530" max="11530" width="20.42578125" customWidth="1"/>
    <col min="11531" max="11531" width="16.7109375" customWidth="1"/>
    <col min="11532" max="11532" width="19.5703125" customWidth="1"/>
    <col min="11533" max="11533" width="24.5703125" customWidth="1"/>
    <col min="11534" max="11534" width="14.140625" customWidth="1"/>
    <col min="11535" max="11535" width="24.5703125" customWidth="1"/>
    <col min="11536" max="11536" width="19.42578125" customWidth="1"/>
    <col min="11538" max="11538" width="14.28515625" customWidth="1"/>
    <col min="11539" max="11539" width="19.42578125" customWidth="1"/>
    <col min="11540" max="11540" width="13.28515625" customWidth="1"/>
    <col min="11541" max="11541" width="19.28515625" customWidth="1"/>
    <col min="11767" max="11767" width="24.28515625" customWidth="1"/>
    <col min="11768" max="11769" width="24.7109375" customWidth="1"/>
    <col min="11770" max="11770" width="17.7109375" customWidth="1"/>
    <col min="11772" max="11772" width="12.42578125" customWidth="1"/>
    <col min="11773" max="11773" width="12" customWidth="1"/>
    <col min="11774" max="11774" width="20.85546875" customWidth="1"/>
    <col min="11775" max="11775" width="17.7109375" customWidth="1"/>
    <col min="11776" max="11776" width="20" customWidth="1"/>
    <col min="11777" max="11777" width="33.28515625" customWidth="1"/>
    <col min="11778" max="11778" width="12.42578125" customWidth="1"/>
    <col min="11779" max="11779" width="21.5703125" customWidth="1"/>
    <col min="11780" max="11781" width="19" customWidth="1"/>
    <col min="11782" max="11782" width="16.42578125" customWidth="1"/>
    <col min="11783" max="11783" width="25" customWidth="1"/>
    <col min="11785" max="11785" width="22.5703125" customWidth="1"/>
    <col min="11786" max="11786" width="20.42578125" customWidth="1"/>
    <col min="11787" max="11787" width="16.7109375" customWidth="1"/>
    <col min="11788" max="11788" width="19.5703125" customWidth="1"/>
    <col min="11789" max="11789" width="24.5703125" customWidth="1"/>
    <col min="11790" max="11790" width="14.140625" customWidth="1"/>
    <col min="11791" max="11791" width="24.5703125" customWidth="1"/>
    <col min="11792" max="11792" width="19.42578125" customWidth="1"/>
    <col min="11794" max="11794" width="14.28515625" customWidth="1"/>
    <col min="11795" max="11795" width="19.42578125" customWidth="1"/>
    <col min="11796" max="11796" width="13.28515625" customWidth="1"/>
    <col min="11797" max="11797" width="19.28515625" customWidth="1"/>
    <col min="12023" max="12023" width="24.28515625" customWidth="1"/>
    <col min="12024" max="12025" width="24.7109375" customWidth="1"/>
    <col min="12026" max="12026" width="17.7109375" customWidth="1"/>
    <col min="12028" max="12028" width="12.42578125" customWidth="1"/>
    <col min="12029" max="12029" width="12" customWidth="1"/>
    <col min="12030" max="12030" width="20.85546875" customWidth="1"/>
    <col min="12031" max="12031" width="17.7109375" customWidth="1"/>
    <col min="12032" max="12032" width="20" customWidth="1"/>
    <col min="12033" max="12033" width="33.28515625" customWidth="1"/>
    <col min="12034" max="12034" width="12.42578125" customWidth="1"/>
    <col min="12035" max="12035" width="21.5703125" customWidth="1"/>
    <col min="12036" max="12037" width="19" customWidth="1"/>
    <col min="12038" max="12038" width="16.42578125" customWidth="1"/>
    <col min="12039" max="12039" width="25" customWidth="1"/>
    <col min="12041" max="12041" width="22.5703125" customWidth="1"/>
    <col min="12042" max="12042" width="20.42578125" customWidth="1"/>
    <col min="12043" max="12043" width="16.7109375" customWidth="1"/>
    <col min="12044" max="12044" width="19.5703125" customWidth="1"/>
    <col min="12045" max="12045" width="24.5703125" customWidth="1"/>
    <col min="12046" max="12046" width="14.140625" customWidth="1"/>
    <col min="12047" max="12047" width="24.5703125" customWidth="1"/>
    <col min="12048" max="12048" width="19.42578125" customWidth="1"/>
    <col min="12050" max="12050" width="14.28515625" customWidth="1"/>
    <col min="12051" max="12051" width="19.42578125" customWidth="1"/>
    <col min="12052" max="12052" width="13.28515625" customWidth="1"/>
    <col min="12053" max="12053" width="19.28515625" customWidth="1"/>
    <col min="12279" max="12279" width="24.28515625" customWidth="1"/>
    <col min="12280" max="12281" width="24.7109375" customWidth="1"/>
    <col min="12282" max="12282" width="17.7109375" customWidth="1"/>
    <col min="12284" max="12284" width="12.42578125" customWidth="1"/>
    <col min="12285" max="12285" width="12" customWidth="1"/>
    <col min="12286" max="12286" width="20.85546875" customWidth="1"/>
    <col min="12287" max="12287" width="17.7109375" customWidth="1"/>
    <col min="12288" max="12288" width="20" customWidth="1"/>
    <col min="12289" max="12289" width="33.28515625" customWidth="1"/>
    <col min="12290" max="12290" width="12.42578125" customWidth="1"/>
    <col min="12291" max="12291" width="21.5703125" customWidth="1"/>
    <col min="12292" max="12293" width="19" customWidth="1"/>
    <col min="12294" max="12294" width="16.42578125" customWidth="1"/>
    <col min="12295" max="12295" width="25" customWidth="1"/>
    <col min="12297" max="12297" width="22.5703125" customWidth="1"/>
    <col min="12298" max="12298" width="20.42578125" customWidth="1"/>
    <col min="12299" max="12299" width="16.7109375" customWidth="1"/>
    <col min="12300" max="12300" width="19.5703125" customWidth="1"/>
    <col min="12301" max="12301" width="24.5703125" customWidth="1"/>
    <col min="12302" max="12302" width="14.140625" customWidth="1"/>
    <col min="12303" max="12303" width="24.5703125" customWidth="1"/>
    <col min="12304" max="12304" width="19.42578125" customWidth="1"/>
    <col min="12306" max="12306" width="14.28515625" customWidth="1"/>
    <col min="12307" max="12307" width="19.42578125" customWidth="1"/>
    <col min="12308" max="12308" width="13.28515625" customWidth="1"/>
    <col min="12309" max="12309" width="19.28515625" customWidth="1"/>
    <col min="12535" max="12535" width="24.28515625" customWidth="1"/>
    <col min="12536" max="12537" width="24.7109375" customWidth="1"/>
    <col min="12538" max="12538" width="17.7109375" customWidth="1"/>
    <col min="12540" max="12540" width="12.42578125" customWidth="1"/>
    <col min="12541" max="12541" width="12" customWidth="1"/>
    <col min="12542" max="12542" width="20.85546875" customWidth="1"/>
    <col min="12543" max="12543" width="17.7109375" customWidth="1"/>
    <col min="12544" max="12544" width="20" customWidth="1"/>
    <col min="12545" max="12545" width="33.28515625" customWidth="1"/>
    <col min="12546" max="12546" width="12.42578125" customWidth="1"/>
    <col min="12547" max="12547" width="21.5703125" customWidth="1"/>
    <col min="12548" max="12549" width="19" customWidth="1"/>
    <col min="12550" max="12550" width="16.42578125" customWidth="1"/>
    <col min="12551" max="12551" width="25" customWidth="1"/>
    <col min="12553" max="12553" width="22.5703125" customWidth="1"/>
    <col min="12554" max="12554" width="20.42578125" customWidth="1"/>
    <col min="12555" max="12555" width="16.7109375" customWidth="1"/>
    <col min="12556" max="12556" width="19.5703125" customWidth="1"/>
    <col min="12557" max="12557" width="24.5703125" customWidth="1"/>
    <col min="12558" max="12558" width="14.140625" customWidth="1"/>
    <col min="12559" max="12559" width="24.5703125" customWidth="1"/>
    <col min="12560" max="12560" width="19.42578125" customWidth="1"/>
    <col min="12562" max="12562" width="14.28515625" customWidth="1"/>
    <col min="12563" max="12563" width="19.42578125" customWidth="1"/>
    <col min="12564" max="12564" width="13.28515625" customWidth="1"/>
    <col min="12565" max="12565" width="19.28515625" customWidth="1"/>
    <col min="12791" max="12791" width="24.28515625" customWidth="1"/>
    <col min="12792" max="12793" width="24.7109375" customWidth="1"/>
    <col min="12794" max="12794" width="17.7109375" customWidth="1"/>
    <col min="12796" max="12796" width="12.42578125" customWidth="1"/>
    <col min="12797" max="12797" width="12" customWidth="1"/>
    <col min="12798" max="12798" width="20.85546875" customWidth="1"/>
    <col min="12799" max="12799" width="17.7109375" customWidth="1"/>
    <col min="12800" max="12800" width="20" customWidth="1"/>
    <col min="12801" max="12801" width="33.28515625" customWidth="1"/>
    <col min="12802" max="12802" width="12.42578125" customWidth="1"/>
    <col min="12803" max="12803" width="21.5703125" customWidth="1"/>
    <col min="12804" max="12805" width="19" customWidth="1"/>
    <col min="12806" max="12806" width="16.42578125" customWidth="1"/>
    <col min="12807" max="12807" width="25" customWidth="1"/>
    <col min="12809" max="12809" width="22.5703125" customWidth="1"/>
    <col min="12810" max="12810" width="20.42578125" customWidth="1"/>
    <col min="12811" max="12811" width="16.7109375" customWidth="1"/>
    <col min="12812" max="12812" width="19.5703125" customWidth="1"/>
    <col min="12813" max="12813" width="24.5703125" customWidth="1"/>
    <col min="12814" max="12814" width="14.140625" customWidth="1"/>
    <col min="12815" max="12815" width="24.5703125" customWidth="1"/>
    <col min="12816" max="12816" width="19.42578125" customWidth="1"/>
    <col min="12818" max="12818" width="14.28515625" customWidth="1"/>
    <col min="12819" max="12819" width="19.42578125" customWidth="1"/>
    <col min="12820" max="12820" width="13.28515625" customWidth="1"/>
    <col min="12821" max="12821" width="19.28515625" customWidth="1"/>
    <col min="13047" max="13047" width="24.28515625" customWidth="1"/>
    <col min="13048" max="13049" width="24.7109375" customWidth="1"/>
    <col min="13050" max="13050" width="17.7109375" customWidth="1"/>
    <col min="13052" max="13052" width="12.42578125" customWidth="1"/>
    <col min="13053" max="13053" width="12" customWidth="1"/>
    <col min="13054" max="13054" width="20.85546875" customWidth="1"/>
    <col min="13055" max="13055" width="17.7109375" customWidth="1"/>
    <col min="13056" max="13056" width="20" customWidth="1"/>
    <col min="13057" max="13057" width="33.28515625" customWidth="1"/>
    <col min="13058" max="13058" width="12.42578125" customWidth="1"/>
    <col min="13059" max="13059" width="21.5703125" customWidth="1"/>
    <col min="13060" max="13061" width="19" customWidth="1"/>
    <col min="13062" max="13062" width="16.42578125" customWidth="1"/>
    <col min="13063" max="13063" width="25" customWidth="1"/>
    <col min="13065" max="13065" width="22.5703125" customWidth="1"/>
    <col min="13066" max="13066" width="20.42578125" customWidth="1"/>
    <col min="13067" max="13067" width="16.7109375" customWidth="1"/>
    <col min="13068" max="13068" width="19.5703125" customWidth="1"/>
    <col min="13069" max="13069" width="24.5703125" customWidth="1"/>
    <col min="13070" max="13070" width="14.140625" customWidth="1"/>
    <col min="13071" max="13071" width="24.5703125" customWidth="1"/>
    <col min="13072" max="13072" width="19.42578125" customWidth="1"/>
    <col min="13074" max="13074" width="14.28515625" customWidth="1"/>
    <col min="13075" max="13075" width="19.42578125" customWidth="1"/>
    <col min="13076" max="13076" width="13.28515625" customWidth="1"/>
    <col min="13077" max="13077" width="19.28515625" customWidth="1"/>
    <col min="13303" max="13303" width="24.28515625" customWidth="1"/>
    <col min="13304" max="13305" width="24.7109375" customWidth="1"/>
    <col min="13306" max="13306" width="17.7109375" customWidth="1"/>
    <col min="13308" max="13308" width="12.42578125" customWidth="1"/>
    <col min="13309" max="13309" width="12" customWidth="1"/>
    <col min="13310" max="13310" width="20.85546875" customWidth="1"/>
    <col min="13311" max="13311" width="17.7109375" customWidth="1"/>
    <col min="13312" max="13312" width="20" customWidth="1"/>
    <col min="13313" max="13313" width="33.28515625" customWidth="1"/>
    <col min="13314" max="13314" width="12.42578125" customWidth="1"/>
    <col min="13315" max="13315" width="21.5703125" customWidth="1"/>
    <col min="13316" max="13317" width="19" customWidth="1"/>
    <col min="13318" max="13318" width="16.42578125" customWidth="1"/>
    <col min="13319" max="13319" width="25" customWidth="1"/>
    <col min="13321" max="13321" width="22.5703125" customWidth="1"/>
    <col min="13322" max="13322" width="20.42578125" customWidth="1"/>
    <col min="13323" max="13323" width="16.7109375" customWidth="1"/>
    <col min="13324" max="13324" width="19.5703125" customWidth="1"/>
    <col min="13325" max="13325" width="24.5703125" customWidth="1"/>
    <col min="13326" max="13326" width="14.140625" customWidth="1"/>
    <col min="13327" max="13327" width="24.5703125" customWidth="1"/>
    <col min="13328" max="13328" width="19.42578125" customWidth="1"/>
    <col min="13330" max="13330" width="14.28515625" customWidth="1"/>
    <col min="13331" max="13331" width="19.42578125" customWidth="1"/>
    <col min="13332" max="13332" width="13.28515625" customWidth="1"/>
    <col min="13333" max="13333" width="19.28515625" customWidth="1"/>
    <col min="13559" max="13559" width="24.28515625" customWidth="1"/>
    <col min="13560" max="13561" width="24.7109375" customWidth="1"/>
    <col min="13562" max="13562" width="17.7109375" customWidth="1"/>
    <col min="13564" max="13564" width="12.42578125" customWidth="1"/>
    <col min="13565" max="13565" width="12" customWidth="1"/>
    <col min="13566" max="13566" width="20.85546875" customWidth="1"/>
    <col min="13567" max="13567" width="17.7109375" customWidth="1"/>
    <col min="13568" max="13568" width="20" customWidth="1"/>
    <col min="13569" max="13569" width="33.28515625" customWidth="1"/>
    <col min="13570" max="13570" width="12.42578125" customWidth="1"/>
    <col min="13571" max="13571" width="21.5703125" customWidth="1"/>
    <col min="13572" max="13573" width="19" customWidth="1"/>
    <col min="13574" max="13574" width="16.42578125" customWidth="1"/>
    <col min="13575" max="13575" width="25" customWidth="1"/>
    <col min="13577" max="13577" width="22.5703125" customWidth="1"/>
    <col min="13578" max="13578" width="20.42578125" customWidth="1"/>
    <col min="13579" max="13579" width="16.7109375" customWidth="1"/>
    <col min="13580" max="13580" width="19.5703125" customWidth="1"/>
    <col min="13581" max="13581" width="24.5703125" customWidth="1"/>
    <col min="13582" max="13582" width="14.140625" customWidth="1"/>
    <col min="13583" max="13583" width="24.5703125" customWidth="1"/>
    <col min="13584" max="13584" width="19.42578125" customWidth="1"/>
    <col min="13586" max="13586" width="14.28515625" customWidth="1"/>
    <col min="13587" max="13587" width="19.42578125" customWidth="1"/>
    <col min="13588" max="13588" width="13.28515625" customWidth="1"/>
    <col min="13589" max="13589" width="19.28515625" customWidth="1"/>
    <col min="13815" max="13815" width="24.28515625" customWidth="1"/>
    <col min="13816" max="13817" width="24.7109375" customWidth="1"/>
    <col min="13818" max="13818" width="17.7109375" customWidth="1"/>
    <col min="13820" max="13820" width="12.42578125" customWidth="1"/>
    <col min="13821" max="13821" width="12" customWidth="1"/>
    <col min="13822" max="13822" width="20.85546875" customWidth="1"/>
    <col min="13823" max="13823" width="17.7109375" customWidth="1"/>
    <col min="13824" max="13824" width="20" customWidth="1"/>
    <col min="13825" max="13825" width="33.28515625" customWidth="1"/>
    <col min="13826" max="13826" width="12.42578125" customWidth="1"/>
    <col min="13827" max="13827" width="21.5703125" customWidth="1"/>
    <col min="13828" max="13829" width="19" customWidth="1"/>
    <col min="13830" max="13830" width="16.42578125" customWidth="1"/>
    <col min="13831" max="13831" width="25" customWidth="1"/>
    <col min="13833" max="13833" width="22.5703125" customWidth="1"/>
    <col min="13834" max="13834" width="20.42578125" customWidth="1"/>
    <col min="13835" max="13835" width="16.7109375" customWidth="1"/>
    <col min="13836" max="13836" width="19.5703125" customWidth="1"/>
    <col min="13837" max="13837" width="24.5703125" customWidth="1"/>
    <col min="13838" max="13838" width="14.140625" customWidth="1"/>
    <col min="13839" max="13839" width="24.5703125" customWidth="1"/>
    <col min="13840" max="13840" width="19.42578125" customWidth="1"/>
    <col min="13842" max="13842" width="14.28515625" customWidth="1"/>
    <col min="13843" max="13843" width="19.42578125" customWidth="1"/>
    <col min="13844" max="13844" width="13.28515625" customWidth="1"/>
    <col min="13845" max="13845" width="19.28515625" customWidth="1"/>
    <col min="14071" max="14071" width="24.28515625" customWidth="1"/>
    <col min="14072" max="14073" width="24.7109375" customWidth="1"/>
    <col min="14074" max="14074" width="17.7109375" customWidth="1"/>
    <col min="14076" max="14076" width="12.42578125" customWidth="1"/>
    <col min="14077" max="14077" width="12" customWidth="1"/>
    <col min="14078" max="14078" width="20.85546875" customWidth="1"/>
    <col min="14079" max="14079" width="17.7109375" customWidth="1"/>
    <col min="14080" max="14080" width="20" customWidth="1"/>
    <col min="14081" max="14081" width="33.28515625" customWidth="1"/>
    <col min="14082" max="14082" width="12.42578125" customWidth="1"/>
    <col min="14083" max="14083" width="21.5703125" customWidth="1"/>
    <col min="14084" max="14085" width="19" customWidth="1"/>
    <col min="14086" max="14086" width="16.42578125" customWidth="1"/>
    <col min="14087" max="14087" width="25" customWidth="1"/>
    <col min="14089" max="14089" width="22.5703125" customWidth="1"/>
    <col min="14090" max="14090" width="20.42578125" customWidth="1"/>
    <col min="14091" max="14091" width="16.7109375" customWidth="1"/>
    <col min="14092" max="14092" width="19.5703125" customWidth="1"/>
    <col min="14093" max="14093" width="24.5703125" customWidth="1"/>
    <col min="14094" max="14094" width="14.140625" customWidth="1"/>
    <col min="14095" max="14095" width="24.5703125" customWidth="1"/>
    <col min="14096" max="14096" width="19.42578125" customWidth="1"/>
    <col min="14098" max="14098" width="14.28515625" customWidth="1"/>
    <col min="14099" max="14099" width="19.42578125" customWidth="1"/>
    <col min="14100" max="14100" width="13.28515625" customWidth="1"/>
    <col min="14101" max="14101" width="19.28515625" customWidth="1"/>
    <col min="14327" max="14327" width="24.28515625" customWidth="1"/>
    <col min="14328" max="14329" width="24.7109375" customWidth="1"/>
    <col min="14330" max="14330" width="17.7109375" customWidth="1"/>
    <col min="14332" max="14332" width="12.42578125" customWidth="1"/>
    <col min="14333" max="14333" width="12" customWidth="1"/>
    <col min="14334" max="14334" width="20.85546875" customWidth="1"/>
    <col min="14335" max="14335" width="17.7109375" customWidth="1"/>
    <col min="14336" max="14336" width="20" customWidth="1"/>
    <col min="14337" max="14337" width="33.28515625" customWidth="1"/>
    <col min="14338" max="14338" width="12.42578125" customWidth="1"/>
    <col min="14339" max="14339" width="21.5703125" customWidth="1"/>
    <col min="14340" max="14341" width="19" customWidth="1"/>
    <col min="14342" max="14342" width="16.42578125" customWidth="1"/>
    <col min="14343" max="14343" width="25" customWidth="1"/>
    <col min="14345" max="14345" width="22.5703125" customWidth="1"/>
    <col min="14346" max="14346" width="20.42578125" customWidth="1"/>
    <col min="14347" max="14347" width="16.7109375" customWidth="1"/>
    <col min="14348" max="14348" width="19.5703125" customWidth="1"/>
    <col min="14349" max="14349" width="24.5703125" customWidth="1"/>
    <col min="14350" max="14350" width="14.140625" customWidth="1"/>
    <col min="14351" max="14351" width="24.5703125" customWidth="1"/>
    <col min="14352" max="14352" width="19.42578125" customWidth="1"/>
    <col min="14354" max="14354" width="14.28515625" customWidth="1"/>
    <col min="14355" max="14355" width="19.42578125" customWidth="1"/>
    <col min="14356" max="14356" width="13.28515625" customWidth="1"/>
    <col min="14357" max="14357" width="19.28515625" customWidth="1"/>
    <col min="14583" max="14583" width="24.28515625" customWidth="1"/>
    <col min="14584" max="14585" width="24.7109375" customWidth="1"/>
    <col min="14586" max="14586" width="17.7109375" customWidth="1"/>
    <col min="14588" max="14588" width="12.42578125" customWidth="1"/>
    <col min="14589" max="14589" width="12" customWidth="1"/>
    <col min="14590" max="14590" width="20.85546875" customWidth="1"/>
    <col min="14591" max="14591" width="17.7109375" customWidth="1"/>
    <col min="14592" max="14592" width="20" customWidth="1"/>
    <col min="14593" max="14593" width="33.28515625" customWidth="1"/>
    <col min="14594" max="14594" width="12.42578125" customWidth="1"/>
    <col min="14595" max="14595" width="21.5703125" customWidth="1"/>
    <col min="14596" max="14597" width="19" customWidth="1"/>
    <col min="14598" max="14598" width="16.42578125" customWidth="1"/>
    <col min="14599" max="14599" width="25" customWidth="1"/>
    <col min="14601" max="14601" width="22.5703125" customWidth="1"/>
    <col min="14602" max="14602" width="20.42578125" customWidth="1"/>
    <col min="14603" max="14603" width="16.7109375" customWidth="1"/>
    <col min="14604" max="14604" width="19.5703125" customWidth="1"/>
    <col min="14605" max="14605" width="24.5703125" customWidth="1"/>
    <col min="14606" max="14606" width="14.140625" customWidth="1"/>
    <col min="14607" max="14607" width="24.5703125" customWidth="1"/>
    <col min="14608" max="14608" width="19.42578125" customWidth="1"/>
    <col min="14610" max="14610" width="14.28515625" customWidth="1"/>
    <col min="14611" max="14611" width="19.42578125" customWidth="1"/>
    <col min="14612" max="14612" width="13.28515625" customWidth="1"/>
    <col min="14613" max="14613" width="19.28515625" customWidth="1"/>
    <col min="14839" max="14839" width="24.28515625" customWidth="1"/>
    <col min="14840" max="14841" width="24.7109375" customWidth="1"/>
    <col min="14842" max="14842" width="17.7109375" customWidth="1"/>
    <col min="14844" max="14844" width="12.42578125" customWidth="1"/>
    <col min="14845" max="14845" width="12" customWidth="1"/>
    <col min="14846" max="14846" width="20.85546875" customWidth="1"/>
    <col min="14847" max="14847" width="17.7109375" customWidth="1"/>
    <col min="14848" max="14848" width="20" customWidth="1"/>
    <col min="14849" max="14849" width="33.28515625" customWidth="1"/>
    <col min="14850" max="14850" width="12.42578125" customWidth="1"/>
    <col min="14851" max="14851" width="21.5703125" customWidth="1"/>
    <col min="14852" max="14853" width="19" customWidth="1"/>
    <col min="14854" max="14854" width="16.42578125" customWidth="1"/>
    <col min="14855" max="14855" width="25" customWidth="1"/>
    <col min="14857" max="14857" width="22.5703125" customWidth="1"/>
    <col min="14858" max="14858" width="20.42578125" customWidth="1"/>
    <col min="14859" max="14859" width="16.7109375" customWidth="1"/>
    <col min="14860" max="14860" width="19.5703125" customWidth="1"/>
    <col min="14861" max="14861" width="24.5703125" customWidth="1"/>
    <col min="14862" max="14862" width="14.140625" customWidth="1"/>
    <col min="14863" max="14863" width="24.5703125" customWidth="1"/>
    <col min="14864" max="14864" width="19.42578125" customWidth="1"/>
    <col min="14866" max="14866" width="14.28515625" customWidth="1"/>
    <col min="14867" max="14867" width="19.42578125" customWidth="1"/>
    <col min="14868" max="14868" width="13.28515625" customWidth="1"/>
    <col min="14869" max="14869" width="19.28515625" customWidth="1"/>
    <col min="15095" max="15095" width="24.28515625" customWidth="1"/>
    <col min="15096" max="15097" width="24.7109375" customWidth="1"/>
    <col min="15098" max="15098" width="17.7109375" customWidth="1"/>
    <col min="15100" max="15100" width="12.42578125" customWidth="1"/>
    <col min="15101" max="15101" width="12" customWidth="1"/>
    <col min="15102" max="15102" width="20.85546875" customWidth="1"/>
    <col min="15103" max="15103" width="17.7109375" customWidth="1"/>
    <col min="15104" max="15104" width="20" customWidth="1"/>
    <col min="15105" max="15105" width="33.28515625" customWidth="1"/>
    <col min="15106" max="15106" width="12.42578125" customWidth="1"/>
    <col min="15107" max="15107" width="21.5703125" customWidth="1"/>
    <col min="15108" max="15109" width="19" customWidth="1"/>
    <col min="15110" max="15110" width="16.42578125" customWidth="1"/>
    <col min="15111" max="15111" width="25" customWidth="1"/>
    <col min="15113" max="15113" width="22.5703125" customWidth="1"/>
    <col min="15114" max="15114" width="20.42578125" customWidth="1"/>
    <col min="15115" max="15115" width="16.7109375" customWidth="1"/>
    <col min="15116" max="15116" width="19.5703125" customWidth="1"/>
    <col min="15117" max="15117" width="24.5703125" customWidth="1"/>
    <col min="15118" max="15118" width="14.140625" customWidth="1"/>
    <col min="15119" max="15119" width="24.5703125" customWidth="1"/>
    <col min="15120" max="15120" width="19.42578125" customWidth="1"/>
    <col min="15122" max="15122" width="14.28515625" customWidth="1"/>
    <col min="15123" max="15123" width="19.42578125" customWidth="1"/>
    <col min="15124" max="15124" width="13.28515625" customWidth="1"/>
    <col min="15125" max="15125" width="19.28515625" customWidth="1"/>
    <col min="15351" max="15351" width="24.28515625" customWidth="1"/>
    <col min="15352" max="15353" width="24.7109375" customWidth="1"/>
    <col min="15354" max="15354" width="17.7109375" customWidth="1"/>
    <col min="15356" max="15356" width="12.42578125" customWidth="1"/>
    <col min="15357" max="15357" width="12" customWidth="1"/>
    <col min="15358" max="15358" width="20.85546875" customWidth="1"/>
    <col min="15359" max="15359" width="17.7109375" customWidth="1"/>
    <col min="15360" max="15360" width="20" customWidth="1"/>
    <col min="15361" max="15361" width="33.28515625" customWidth="1"/>
    <col min="15362" max="15362" width="12.42578125" customWidth="1"/>
    <col min="15363" max="15363" width="21.5703125" customWidth="1"/>
    <col min="15364" max="15365" width="19" customWidth="1"/>
    <col min="15366" max="15366" width="16.42578125" customWidth="1"/>
    <col min="15367" max="15367" width="25" customWidth="1"/>
    <col min="15369" max="15369" width="22.5703125" customWidth="1"/>
    <col min="15370" max="15370" width="20.42578125" customWidth="1"/>
    <col min="15371" max="15371" width="16.7109375" customWidth="1"/>
    <col min="15372" max="15372" width="19.5703125" customWidth="1"/>
    <col min="15373" max="15373" width="24.5703125" customWidth="1"/>
    <col min="15374" max="15374" width="14.140625" customWidth="1"/>
    <col min="15375" max="15375" width="24.5703125" customWidth="1"/>
    <col min="15376" max="15376" width="19.42578125" customWidth="1"/>
    <col min="15378" max="15378" width="14.28515625" customWidth="1"/>
    <col min="15379" max="15379" width="19.42578125" customWidth="1"/>
    <col min="15380" max="15380" width="13.28515625" customWidth="1"/>
    <col min="15381" max="15381" width="19.28515625" customWidth="1"/>
    <col min="15607" max="15607" width="24.28515625" customWidth="1"/>
    <col min="15608" max="15609" width="24.7109375" customWidth="1"/>
    <col min="15610" max="15610" width="17.7109375" customWidth="1"/>
    <col min="15612" max="15612" width="12.42578125" customWidth="1"/>
    <col min="15613" max="15613" width="12" customWidth="1"/>
    <col min="15614" max="15614" width="20.85546875" customWidth="1"/>
    <col min="15615" max="15615" width="17.7109375" customWidth="1"/>
    <col min="15616" max="15616" width="20" customWidth="1"/>
    <col min="15617" max="15617" width="33.28515625" customWidth="1"/>
    <col min="15618" max="15618" width="12.42578125" customWidth="1"/>
    <col min="15619" max="15619" width="21.5703125" customWidth="1"/>
    <col min="15620" max="15621" width="19" customWidth="1"/>
    <col min="15622" max="15622" width="16.42578125" customWidth="1"/>
    <col min="15623" max="15623" width="25" customWidth="1"/>
    <col min="15625" max="15625" width="22.5703125" customWidth="1"/>
    <col min="15626" max="15626" width="20.42578125" customWidth="1"/>
    <col min="15627" max="15627" width="16.7109375" customWidth="1"/>
    <col min="15628" max="15628" width="19.5703125" customWidth="1"/>
    <col min="15629" max="15629" width="24.5703125" customWidth="1"/>
    <col min="15630" max="15630" width="14.140625" customWidth="1"/>
    <col min="15631" max="15631" width="24.5703125" customWidth="1"/>
    <col min="15632" max="15632" width="19.42578125" customWidth="1"/>
    <col min="15634" max="15634" width="14.28515625" customWidth="1"/>
    <col min="15635" max="15635" width="19.42578125" customWidth="1"/>
    <col min="15636" max="15636" width="13.28515625" customWidth="1"/>
    <col min="15637" max="15637" width="19.28515625" customWidth="1"/>
    <col min="15863" max="15863" width="24.28515625" customWidth="1"/>
    <col min="15864" max="15865" width="24.7109375" customWidth="1"/>
    <col min="15866" max="15866" width="17.7109375" customWidth="1"/>
    <col min="15868" max="15868" width="12.42578125" customWidth="1"/>
    <col min="15869" max="15869" width="12" customWidth="1"/>
    <col min="15870" max="15870" width="20.85546875" customWidth="1"/>
    <col min="15871" max="15871" width="17.7109375" customWidth="1"/>
    <col min="15872" max="15872" width="20" customWidth="1"/>
    <col min="15873" max="15873" width="33.28515625" customWidth="1"/>
    <col min="15874" max="15874" width="12.42578125" customWidth="1"/>
    <col min="15875" max="15875" width="21.5703125" customWidth="1"/>
    <col min="15876" max="15877" width="19" customWidth="1"/>
    <col min="15878" max="15878" width="16.42578125" customWidth="1"/>
    <col min="15879" max="15879" width="25" customWidth="1"/>
    <col min="15881" max="15881" width="22.5703125" customWidth="1"/>
    <col min="15882" max="15882" width="20.42578125" customWidth="1"/>
    <col min="15883" max="15883" width="16.7109375" customWidth="1"/>
    <col min="15884" max="15884" width="19.5703125" customWidth="1"/>
    <col min="15885" max="15885" width="24.5703125" customWidth="1"/>
    <col min="15886" max="15886" width="14.140625" customWidth="1"/>
    <col min="15887" max="15887" width="24.5703125" customWidth="1"/>
    <col min="15888" max="15888" width="19.42578125" customWidth="1"/>
    <col min="15890" max="15890" width="14.28515625" customWidth="1"/>
    <col min="15891" max="15891" width="19.42578125" customWidth="1"/>
    <col min="15892" max="15892" width="13.28515625" customWidth="1"/>
    <col min="15893" max="15893" width="19.28515625" customWidth="1"/>
    <col min="16119" max="16119" width="24.28515625" customWidth="1"/>
    <col min="16120" max="16121" width="24.7109375" customWidth="1"/>
    <col min="16122" max="16122" width="17.7109375" customWidth="1"/>
    <col min="16124" max="16124" width="12.42578125" customWidth="1"/>
    <col min="16125" max="16125" width="12" customWidth="1"/>
    <col min="16126" max="16126" width="20.85546875" customWidth="1"/>
    <col min="16127" max="16127" width="17.7109375" customWidth="1"/>
    <col min="16128" max="16128" width="20" customWidth="1"/>
    <col min="16129" max="16129" width="33.28515625" customWidth="1"/>
    <col min="16130" max="16130" width="12.42578125" customWidth="1"/>
    <col min="16131" max="16131" width="21.5703125" customWidth="1"/>
    <col min="16132" max="16133" width="19" customWidth="1"/>
    <col min="16134" max="16134" width="16.42578125" customWidth="1"/>
    <col min="16135" max="16135" width="25" customWidth="1"/>
    <col min="16137" max="16137" width="22.5703125" customWidth="1"/>
    <col min="16138" max="16138" width="20.42578125" customWidth="1"/>
    <col min="16139" max="16139" width="16.7109375" customWidth="1"/>
    <col min="16140" max="16140" width="19.5703125" customWidth="1"/>
    <col min="16141" max="16141" width="24.5703125" customWidth="1"/>
    <col min="16142" max="16142" width="14.140625" customWidth="1"/>
    <col min="16143" max="16143" width="24.5703125" customWidth="1"/>
    <col min="16144" max="16144" width="19.42578125" customWidth="1"/>
    <col min="16146" max="16146" width="14.28515625" customWidth="1"/>
    <col min="16147" max="16147" width="19.42578125" customWidth="1"/>
    <col min="16148" max="16148" width="13.28515625" customWidth="1"/>
    <col min="16149" max="16149" width="19.28515625" customWidth="1"/>
  </cols>
  <sheetData>
    <row r="1" spans="1:34" ht="19.5" customHeight="1">
      <c r="A1" s="412"/>
      <c r="B1" s="412"/>
      <c r="C1" s="413" t="s">
        <v>313</v>
      </c>
      <c r="D1" s="413"/>
      <c r="E1" s="413"/>
      <c r="F1" s="413"/>
      <c r="G1" s="413"/>
      <c r="H1" s="413"/>
      <c r="I1" s="413"/>
      <c r="J1" s="413"/>
      <c r="K1" s="413"/>
      <c r="L1" s="413"/>
      <c r="M1" s="413"/>
      <c r="N1" s="413"/>
      <c r="O1" s="413"/>
      <c r="P1" s="413"/>
      <c r="Q1" s="413"/>
      <c r="R1" s="413"/>
      <c r="S1" s="413"/>
      <c r="T1" s="413"/>
      <c r="U1" s="413"/>
      <c r="V1" s="413"/>
      <c r="W1" s="413"/>
      <c r="X1" s="70"/>
      <c r="Y1" s="70"/>
      <c r="Z1" s="70"/>
      <c r="AA1" s="70"/>
      <c r="AB1" s="70"/>
      <c r="AC1" s="85"/>
      <c r="AD1" s="85"/>
      <c r="AE1" s="85"/>
      <c r="AF1" s="85"/>
      <c r="AG1" s="85"/>
    </row>
    <row r="2" spans="1:34" ht="15" customHeight="1">
      <c r="A2" s="412"/>
      <c r="B2" s="412"/>
      <c r="C2" s="413"/>
      <c r="D2" s="413"/>
      <c r="E2" s="413"/>
      <c r="F2" s="413"/>
      <c r="G2" s="413"/>
      <c r="H2" s="413"/>
      <c r="I2" s="413"/>
      <c r="J2" s="413"/>
      <c r="K2" s="413"/>
      <c r="L2" s="413"/>
      <c r="M2" s="413"/>
      <c r="N2" s="413"/>
      <c r="O2" s="413"/>
      <c r="P2" s="413"/>
      <c r="Q2" s="413"/>
      <c r="R2" s="413"/>
      <c r="S2" s="413"/>
      <c r="T2" s="413"/>
      <c r="U2" s="413"/>
      <c r="V2" s="413"/>
      <c r="W2" s="413"/>
      <c r="X2" s="70"/>
      <c r="Y2" s="70"/>
      <c r="Z2" s="70"/>
      <c r="AA2" s="70"/>
      <c r="AB2" s="70"/>
      <c r="AC2" s="85"/>
      <c r="AD2" s="85"/>
      <c r="AE2" s="85"/>
      <c r="AF2" s="85"/>
      <c r="AG2" s="85"/>
    </row>
    <row r="3" spans="1:34" ht="15" customHeight="1">
      <c r="A3" s="412"/>
      <c r="B3" s="412"/>
      <c r="C3" s="413"/>
      <c r="D3" s="413"/>
      <c r="E3" s="413"/>
      <c r="F3" s="413"/>
      <c r="G3" s="413"/>
      <c r="H3" s="413"/>
      <c r="I3" s="413"/>
      <c r="J3" s="413"/>
      <c r="K3" s="413"/>
      <c r="L3" s="413"/>
      <c r="M3" s="413"/>
      <c r="N3" s="413"/>
      <c r="O3" s="413"/>
      <c r="P3" s="413"/>
      <c r="Q3" s="413"/>
      <c r="R3" s="413"/>
      <c r="S3" s="413"/>
      <c r="T3" s="413"/>
      <c r="U3" s="413"/>
      <c r="V3" s="413"/>
      <c r="W3" s="413"/>
      <c r="X3" s="70"/>
      <c r="Y3" s="70"/>
      <c r="Z3" s="70"/>
      <c r="AA3" s="70"/>
      <c r="AB3" s="70"/>
      <c r="AC3" s="85"/>
      <c r="AD3" s="85"/>
      <c r="AE3" s="85"/>
      <c r="AF3" s="85"/>
      <c r="AG3" s="85"/>
    </row>
    <row r="4" spans="1:34" ht="18.75" customHeight="1">
      <c r="A4" s="412"/>
      <c r="B4" s="412"/>
      <c r="C4" s="413"/>
      <c r="D4" s="413"/>
      <c r="E4" s="413"/>
      <c r="F4" s="413"/>
      <c r="G4" s="413"/>
      <c r="H4" s="413"/>
      <c r="I4" s="413"/>
      <c r="J4" s="413"/>
      <c r="K4" s="413"/>
      <c r="L4" s="413"/>
      <c r="M4" s="413"/>
      <c r="N4" s="413"/>
      <c r="O4" s="413"/>
      <c r="P4" s="413"/>
      <c r="Q4" s="413"/>
      <c r="R4" s="413"/>
      <c r="S4" s="413"/>
      <c r="T4" s="413"/>
      <c r="U4" s="413"/>
      <c r="V4" s="413"/>
      <c r="W4" s="413"/>
      <c r="X4" s="70"/>
      <c r="Y4" s="70"/>
      <c r="Z4" s="70"/>
      <c r="AA4" s="70"/>
      <c r="AB4" s="70"/>
      <c r="AC4" s="85"/>
      <c r="AD4" s="85"/>
      <c r="AE4" s="85"/>
      <c r="AF4" s="85"/>
      <c r="AG4" s="85"/>
    </row>
    <row r="5" spans="1:34" ht="16.5" customHeight="1">
      <c r="A5" s="414" t="s">
        <v>1</v>
      </c>
      <c r="B5" s="414"/>
      <c r="C5" s="414"/>
      <c r="D5" s="414"/>
      <c r="E5" s="414"/>
      <c r="F5" s="414"/>
      <c r="G5" s="414"/>
      <c r="H5" s="414"/>
      <c r="I5" s="414"/>
      <c r="J5" s="414"/>
      <c r="K5" s="414"/>
      <c r="L5" s="414"/>
      <c r="M5" s="414"/>
      <c r="N5" s="414"/>
      <c r="O5" s="414"/>
      <c r="P5" s="414"/>
      <c r="Q5" s="414"/>
      <c r="R5" s="414"/>
      <c r="S5" s="414"/>
      <c r="T5" s="414"/>
      <c r="U5" s="414"/>
      <c r="V5" s="414"/>
      <c r="W5" s="414"/>
      <c r="X5" s="71"/>
      <c r="Y5" s="71"/>
      <c r="Z5" s="71"/>
      <c r="AA5" s="71"/>
      <c r="AB5" s="71"/>
      <c r="AC5" s="66"/>
      <c r="AD5" s="66"/>
      <c r="AE5" s="66"/>
      <c r="AF5" s="66"/>
      <c r="AG5" s="66"/>
    </row>
    <row r="6" spans="1:34" ht="20.25" customHeight="1">
      <c r="A6" s="415" t="s">
        <v>314</v>
      </c>
      <c r="B6" s="415"/>
      <c r="C6" s="415"/>
      <c r="D6" s="415"/>
      <c r="E6" s="415"/>
      <c r="F6" s="415"/>
      <c r="G6" s="415"/>
      <c r="H6" s="415"/>
      <c r="I6" s="415"/>
      <c r="J6" s="415"/>
      <c r="K6" s="415"/>
      <c r="L6" s="415"/>
      <c r="M6" s="415"/>
      <c r="N6" s="415"/>
      <c r="O6" s="415"/>
      <c r="P6" s="415"/>
      <c r="Q6" s="415"/>
      <c r="R6" s="415"/>
      <c r="S6" s="415"/>
      <c r="T6" s="415"/>
      <c r="U6" s="415"/>
      <c r="V6" s="415"/>
      <c r="W6" s="415"/>
      <c r="X6" s="72"/>
      <c r="Y6" s="72"/>
      <c r="Z6" s="72"/>
      <c r="AA6" s="72"/>
      <c r="AB6" s="72"/>
      <c r="AC6" s="67"/>
      <c r="AD6" s="67"/>
      <c r="AE6" s="67"/>
      <c r="AF6" s="67"/>
      <c r="AG6" s="67"/>
    </row>
    <row r="7" spans="1:34" ht="43.5" customHeight="1">
      <c r="A7" s="204" t="s">
        <v>315</v>
      </c>
      <c r="B7" s="416"/>
      <c r="C7" s="416"/>
      <c r="D7" s="416"/>
      <c r="E7" s="416"/>
      <c r="F7" s="416"/>
      <c r="G7" s="416"/>
      <c r="H7" s="416"/>
      <c r="I7" s="416"/>
      <c r="J7" s="416"/>
      <c r="K7" s="416"/>
      <c r="L7" s="416"/>
      <c r="M7" s="416"/>
      <c r="N7" s="416"/>
      <c r="O7" s="416"/>
      <c r="P7" s="416"/>
      <c r="Q7" s="416"/>
      <c r="R7" s="416"/>
      <c r="S7" s="416"/>
      <c r="T7" s="416"/>
      <c r="U7" s="416"/>
      <c r="V7" s="416"/>
      <c r="W7" s="416"/>
      <c r="X7" s="73"/>
      <c r="Y7" s="73"/>
      <c r="Z7" s="73"/>
      <c r="AA7" s="73"/>
      <c r="AB7" s="73"/>
      <c r="AC7" s="68"/>
      <c r="AD7" s="68"/>
      <c r="AE7" s="68"/>
      <c r="AF7" s="68"/>
      <c r="AG7" s="68"/>
    </row>
    <row r="8" spans="1:34" ht="15" customHeight="1">
      <c r="A8" s="417" t="s">
        <v>4</v>
      </c>
      <c r="B8" s="417"/>
      <c r="C8" s="417"/>
      <c r="D8" s="417"/>
      <c r="E8" s="417"/>
      <c r="F8" s="417"/>
      <c r="G8" s="417"/>
      <c r="H8" s="417"/>
      <c r="I8" s="417"/>
      <c r="J8" s="417"/>
      <c r="K8" s="417"/>
      <c r="L8" s="417"/>
      <c r="M8" s="417"/>
      <c r="N8" s="418" t="s">
        <v>5</v>
      </c>
      <c r="O8" s="419"/>
      <c r="P8" s="419"/>
      <c r="Q8" s="419"/>
      <c r="R8" s="420"/>
      <c r="S8" s="458" t="s">
        <v>6</v>
      </c>
      <c r="T8" s="451"/>
      <c r="U8" s="451"/>
      <c r="V8" s="451"/>
      <c r="W8" s="452"/>
      <c r="X8" s="228" t="s">
        <v>700</v>
      </c>
      <c r="Y8" s="451"/>
      <c r="Z8" s="451"/>
      <c r="AA8" s="451"/>
      <c r="AB8" s="452"/>
      <c r="AC8" s="228" t="s">
        <v>814</v>
      </c>
      <c r="AD8" s="229"/>
      <c r="AE8" s="229"/>
      <c r="AF8" s="229"/>
      <c r="AG8" s="230"/>
      <c r="AH8" s="390" t="s">
        <v>864</v>
      </c>
    </row>
    <row r="9" spans="1:34" ht="33" customHeight="1">
      <c r="A9" s="421" t="s">
        <v>7</v>
      </c>
      <c r="B9" s="405" t="s">
        <v>8</v>
      </c>
      <c r="C9" s="405" t="s">
        <v>9</v>
      </c>
      <c r="D9" s="405" t="s">
        <v>10</v>
      </c>
      <c r="E9" s="405" t="s">
        <v>11</v>
      </c>
      <c r="F9" s="405" t="s">
        <v>12</v>
      </c>
      <c r="G9" s="405" t="s">
        <v>13</v>
      </c>
      <c r="H9" s="405" t="s">
        <v>14</v>
      </c>
      <c r="I9" s="405" t="s">
        <v>15</v>
      </c>
      <c r="J9" s="405" t="s">
        <v>16</v>
      </c>
      <c r="K9" s="405" t="s">
        <v>17</v>
      </c>
      <c r="L9" s="405" t="s">
        <v>18</v>
      </c>
      <c r="M9" s="405" t="s">
        <v>19</v>
      </c>
      <c r="N9" s="423" t="s">
        <v>20</v>
      </c>
      <c r="O9" s="424"/>
      <c r="P9" s="405" t="s">
        <v>21</v>
      </c>
      <c r="Q9" s="459" t="s">
        <v>22</v>
      </c>
      <c r="R9" s="405" t="s">
        <v>23</v>
      </c>
      <c r="S9" s="423" t="s">
        <v>20</v>
      </c>
      <c r="T9" s="424"/>
      <c r="U9" s="405" t="s">
        <v>21</v>
      </c>
      <c r="V9" s="453" t="s">
        <v>106</v>
      </c>
      <c r="W9" s="405" t="s">
        <v>23</v>
      </c>
      <c r="X9" s="423" t="s">
        <v>20</v>
      </c>
      <c r="Y9" s="424"/>
      <c r="Z9" s="405" t="s">
        <v>21</v>
      </c>
      <c r="AA9" s="453" t="s">
        <v>699</v>
      </c>
      <c r="AB9" s="405" t="s">
        <v>23</v>
      </c>
      <c r="AC9" s="159" t="s">
        <v>20</v>
      </c>
      <c r="AD9" s="160"/>
      <c r="AE9" s="161" t="s">
        <v>21</v>
      </c>
      <c r="AF9" s="453" t="s">
        <v>851</v>
      </c>
      <c r="AG9" s="161" t="s">
        <v>23</v>
      </c>
      <c r="AH9" s="390"/>
    </row>
    <row r="10" spans="1:34" ht="34.5" customHeight="1">
      <c r="A10" s="422"/>
      <c r="B10" s="411"/>
      <c r="C10" s="411"/>
      <c r="D10" s="411"/>
      <c r="E10" s="411"/>
      <c r="F10" s="411"/>
      <c r="G10" s="411"/>
      <c r="H10" s="411"/>
      <c r="I10" s="411"/>
      <c r="J10" s="411"/>
      <c r="K10" s="411"/>
      <c r="L10" s="411"/>
      <c r="M10" s="406"/>
      <c r="N10" s="31" t="s">
        <v>24</v>
      </c>
      <c r="O10" s="32" t="s">
        <v>25</v>
      </c>
      <c r="P10" s="406"/>
      <c r="Q10" s="460"/>
      <c r="R10" s="406"/>
      <c r="S10" s="31" t="s">
        <v>24</v>
      </c>
      <c r="T10" s="32" t="s">
        <v>25</v>
      </c>
      <c r="U10" s="406"/>
      <c r="V10" s="454"/>
      <c r="W10" s="406"/>
      <c r="X10" s="31" t="s">
        <v>24</v>
      </c>
      <c r="Y10" s="32" t="s">
        <v>25</v>
      </c>
      <c r="Z10" s="406"/>
      <c r="AA10" s="454"/>
      <c r="AB10" s="406"/>
      <c r="AC10" s="17" t="s">
        <v>24</v>
      </c>
      <c r="AD10" s="83" t="s">
        <v>25</v>
      </c>
      <c r="AE10" s="162"/>
      <c r="AF10" s="500"/>
      <c r="AG10" s="162"/>
      <c r="AH10" s="390"/>
    </row>
    <row r="11" spans="1:34" ht="47.25" customHeight="1">
      <c r="A11" s="462" t="s">
        <v>316</v>
      </c>
      <c r="B11" s="427" t="s">
        <v>317</v>
      </c>
      <c r="C11" s="429" t="s">
        <v>318</v>
      </c>
      <c r="D11" s="470" t="s">
        <v>26</v>
      </c>
      <c r="E11" s="465" t="s">
        <v>317</v>
      </c>
      <c r="F11" s="468">
        <v>1</v>
      </c>
      <c r="G11" s="468">
        <v>0</v>
      </c>
      <c r="H11" s="468">
        <v>0</v>
      </c>
      <c r="I11" s="468">
        <v>0</v>
      </c>
      <c r="J11" s="468">
        <v>1</v>
      </c>
      <c r="K11" s="472" t="s">
        <v>27</v>
      </c>
      <c r="L11" s="472" t="s">
        <v>28</v>
      </c>
      <c r="M11" s="35" t="s">
        <v>29</v>
      </c>
      <c r="N11" s="441" t="s">
        <v>319</v>
      </c>
      <c r="O11" s="455" t="s">
        <v>320</v>
      </c>
      <c r="P11" s="455" t="s">
        <v>321</v>
      </c>
      <c r="Q11" s="473">
        <v>0.1</v>
      </c>
      <c r="R11" s="455" t="s">
        <v>316</v>
      </c>
      <c r="S11" s="455" t="s">
        <v>319</v>
      </c>
      <c r="T11" s="455" t="s">
        <v>320</v>
      </c>
      <c r="U11" s="455" t="s">
        <v>322</v>
      </c>
      <c r="V11" s="476">
        <v>0.15</v>
      </c>
      <c r="W11" s="455" t="s">
        <v>316</v>
      </c>
      <c r="X11" s="190" t="s">
        <v>319</v>
      </c>
      <c r="Y11" s="190" t="s">
        <v>320</v>
      </c>
      <c r="Z11" s="190" t="s">
        <v>782</v>
      </c>
      <c r="AA11" s="169">
        <v>0.9</v>
      </c>
      <c r="AB11" s="190" t="s">
        <v>783</v>
      </c>
      <c r="AC11" s="190" t="s">
        <v>319</v>
      </c>
      <c r="AD11" s="190" t="s">
        <v>320</v>
      </c>
      <c r="AE11" s="190" t="s">
        <v>852</v>
      </c>
      <c r="AF11" s="169">
        <v>1</v>
      </c>
      <c r="AG11" s="190"/>
      <c r="AH11" s="169">
        <v>1</v>
      </c>
    </row>
    <row r="12" spans="1:34" ht="51.75" customHeight="1">
      <c r="A12" s="462"/>
      <c r="B12" s="427"/>
      <c r="C12" s="429"/>
      <c r="D12" s="470"/>
      <c r="E12" s="465"/>
      <c r="F12" s="468"/>
      <c r="G12" s="468"/>
      <c r="H12" s="468"/>
      <c r="I12" s="468"/>
      <c r="J12" s="468"/>
      <c r="K12" s="472"/>
      <c r="L12" s="472"/>
      <c r="M12" s="52" t="s">
        <v>34</v>
      </c>
      <c r="N12" s="427"/>
      <c r="O12" s="456"/>
      <c r="P12" s="456"/>
      <c r="Q12" s="474"/>
      <c r="R12" s="456"/>
      <c r="S12" s="456"/>
      <c r="T12" s="456"/>
      <c r="U12" s="456"/>
      <c r="V12" s="477"/>
      <c r="W12" s="456"/>
      <c r="X12" s="191"/>
      <c r="Y12" s="191"/>
      <c r="Z12" s="191"/>
      <c r="AA12" s="170"/>
      <c r="AB12" s="191"/>
      <c r="AC12" s="191"/>
      <c r="AD12" s="191"/>
      <c r="AE12" s="191"/>
      <c r="AF12" s="170"/>
      <c r="AG12" s="191"/>
      <c r="AH12" s="170"/>
    </row>
    <row r="13" spans="1:34" ht="57" customHeight="1">
      <c r="A13" s="463"/>
      <c r="B13" s="428"/>
      <c r="C13" s="429"/>
      <c r="D13" s="470"/>
      <c r="E13" s="466"/>
      <c r="F13" s="469"/>
      <c r="G13" s="469"/>
      <c r="H13" s="469"/>
      <c r="I13" s="469"/>
      <c r="J13" s="469"/>
      <c r="K13" s="472"/>
      <c r="L13" s="472"/>
      <c r="M13" s="47" t="s">
        <v>35</v>
      </c>
      <c r="N13" s="427"/>
      <c r="O13" s="457"/>
      <c r="P13" s="457"/>
      <c r="Q13" s="475"/>
      <c r="R13" s="457"/>
      <c r="S13" s="457"/>
      <c r="T13" s="457"/>
      <c r="U13" s="457"/>
      <c r="V13" s="478"/>
      <c r="W13" s="457"/>
      <c r="X13" s="192"/>
      <c r="Y13" s="192"/>
      <c r="Z13" s="192"/>
      <c r="AA13" s="171"/>
      <c r="AB13" s="192"/>
      <c r="AC13" s="192"/>
      <c r="AD13" s="192"/>
      <c r="AE13" s="192"/>
      <c r="AF13" s="171"/>
      <c r="AG13" s="192"/>
      <c r="AH13" s="171"/>
    </row>
    <row r="14" spans="1:34" ht="65.25" customHeight="1">
      <c r="A14" s="461" t="s">
        <v>323</v>
      </c>
      <c r="B14" s="441" t="s">
        <v>324</v>
      </c>
      <c r="C14" s="429"/>
      <c r="D14" s="470"/>
      <c r="E14" s="464" t="s">
        <v>324</v>
      </c>
      <c r="F14" s="467">
        <v>1</v>
      </c>
      <c r="G14" s="467" t="s">
        <v>548</v>
      </c>
      <c r="H14" s="467">
        <v>0</v>
      </c>
      <c r="I14" s="467">
        <v>0</v>
      </c>
      <c r="J14" s="467">
        <v>1</v>
      </c>
      <c r="K14" s="472" t="s">
        <v>27</v>
      </c>
      <c r="L14" s="472" t="s">
        <v>28</v>
      </c>
      <c r="M14" s="35" t="s">
        <v>29</v>
      </c>
      <c r="N14" s="427"/>
      <c r="O14" s="455" t="s">
        <v>320</v>
      </c>
      <c r="P14" s="455" t="s">
        <v>325</v>
      </c>
      <c r="Q14" s="482">
        <v>0.8</v>
      </c>
      <c r="R14" s="455" t="s">
        <v>326</v>
      </c>
      <c r="S14" s="455" t="s">
        <v>319</v>
      </c>
      <c r="T14" s="455" t="s">
        <v>320</v>
      </c>
      <c r="U14" s="455" t="s">
        <v>327</v>
      </c>
      <c r="V14" s="482">
        <v>0.85</v>
      </c>
      <c r="W14" s="455" t="s">
        <v>326</v>
      </c>
      <c r="X14" s="190" t="s">
        <v>319</v>
      </c>
      <c r="Y14" s="190" t="s">
        <v>320</v>
      </c>
      <c r="Z14" s="190" t="s">
        <v>784</v>
      </c>
      <c r="AA14" s="169">
        <v>0.9</v>
      </c>
      <c r="AB14" s="190" t="s">
        <v>783</v>
      </c>
      <c r="AC14" s="190" t="s">
        <v>319</v>
      </c>
      <c r="AD14" s="190" t="s">
        <v>320</v>
      </c>
      <c r="AE14" s="190" t="s">
        <v>853</v>
      </c>
      <c r="AF14" s="169">
        <v>1</v>
      </c>
      <c r="AG14" s="190"/>
      <c r="AH14" s="169">
        <v>1</v>
      </c>
    </row>
    <row r="15" spans="1:34" ht="60" customHeight="1">
      <c r="A15" s="462"/>
      <c r="B15" s="427"/>
      <c r="C15" s="429"/>
      <c r="D15" s="470"/>
      <c r="E15" s="465"/>
      <c r="F15" s="468"/>
      <c r="G15" s="468"/>
      <c r="H15" s="468"/>
      <c r="I15" s="468"/>
      <c r="J15" s="468"/>
      <c r="K15" s="472"/>
      <c r="L15" s="472"/>
      <c r="M15" s="52" t="s">
        <v>34</v>
      </c>
      <c r="N15" s="427"/>
      <c r="O15" s="456"/>
      <c r="P15" s="456"/>
      <c r="Q15" s="483"/>
      <c r="R15" s="456"/>
      <c r="S15" s="456"/>
      <c r="T15" s="456"/>
      <c r="U15" s="456"/>
      <c r="V15" s="483"/>
      <c r="W15" s="456"/>
      <c r="X15" s="191"/>
      <c r="Y15" s="191"/>
      <c r="Z15" s="191"/>
      <c r="AA15" s="170"/>
      <c r="AB15" s="191"/>
      <c r="AC15" s="191"/>
      <c r="AD15" s="191"/>
      <c r="AE15" s="191"/>
      <c r="AF15" s="170"/>
      <c r="AG15" s="191"/>
      <c r="AH15" s="170"/>
    </row>
    <row r="16" spans="1:34" ht="60" customHeight="1">
      <c r="A16" s="463"/>
      <c r="B16" s="428"/>
      <c r="C16" s="429"/>
      <c r="D16" s="470"/>
      <c r="E16" s="466"/>
      <c r="F16" s="469"/>
      <c r="G16" s="469"/>
      <c r="H16" s="469"/>
      <c r="I16" s="469"/>
      <c r="J16" s="469"/>
      <c r="K16" s="472"/>
      <c r="L16" s="472"/>
      <c r="M16" s="47" t="s">
        <v>35</v>
      </c>
      <c r="N16" s="427"/>
      <c r="O16" s="457"/>
      <c r="P16" s="457"/>
      <c r="Q16" s="484"/>
      <c r="R16" s="457"/>
      <c r="S16" s="457"/>
      <c r="T16" s="457"/>
      <c r="U16" s="457"/>
      <c r="V16" s="484"/>
      <c r="W16" s="457"/>
      <c r="X16" s="192"/>
      <c r="Y16" s="192"/>
      <c r="Z16" s="192"/>
      <c r="AA16" s="171"/>
      <c r="AB16" s="192"/>
      <c r="AC16" s="192"/>
      <c r="AD16" s="192"/>
      <c r="AE16" s="192"/>
      <c r="AF16" s="171"/>
      <c r="AG16" s="192"/>
      <c r="AH16" s="171"/>
    </row>
    <row r="17" spans="1:34" ht="60" customHeight="1">
      <c r="A17" s="461" t="s">
        <v>328</v>
      </c>
      <c r="B17" s="441" t="s">
        <v>329</v>
      </c>
      <c r="C17" s="429"/>
      <c r="D17" s="470"/>
      <c r="E17" s="464" t="s">
        <v>330</v>
      </c>
      <c r="F17" s="467">
        <v>0</v>
      </c>
      <c r="G17" s="467">
        <v>1</v>
      </c>
      <c r="H17" s="467">
        <v>0</v>
      </c>
      <c r="I17" s="467">
        <v>0</v>
      </c>
      <c r="J17" s="467">
        <v>1</v>
      </c>
      <c r="K17" s="472" t="s">
        <v>27</v>
      </c>
      <c r="L17" s="472" t="s">
        <v>28</v>
      </c>
      <c r="M17" s="35" t="s">
        <v>29</v>
      </c>
      <c r="N17" s="427"/>
      <c r="O17" s="455" t="s">
        <v>320</v>
      </c>
      <c r="P17" s="455" t="s">
        <v>331</v>
      </c>
      <c r="Q17" s="479">
        <v>0.7</v>
      </c>
      <c r="R17" s="455" t="s">
        <v>332</v>
      </c>
      <c r="S17" s="455" t="s">
        <v>319</v>
      </c>
      <c r="T17" s="455" t="s">
        <v>320</v>
      </c>
      <c r="U17" s="455" t="s">
        <v>331</v>
      </c>
      <c r="V17" s="482">
        <v>0.9</v>
      </c>
      <c r="W17" s="455" t="s">
        <v>333</v>
      </c>
      <c r="X17" s="190" t="s">
        <v>319</v>
      </c>
      <c r="Y17" s="190" t="s">
        <v>320</v>
      </c>
      <c r="Z17" s="190" t="s">
        <v>331</v>
      </c>
      <c r="AA17" s="169">
        <v>0.9</v>
      </c>
      <c r="AB17" s="190" t="s">
        <v>333</v>
      </c>
      <c r="AC17" s="190" t="s">
        <v>319</v>
      </c>
      <c r="AD17" s="190" t="s">
        <v>320</v>
      </c>
      <c r="AE17" s="190" t="s">
        <v>854</v>
      </c>
      <c r="AF17" s="169">
        <v>1</v>
      </c>
      <c r="AG17" s="190"/>
      <c r="AH17" s="169">
        <v>1</v>
      </c>
    </row>
    <row r="18" spans="1:34" ht="60" customHeight="1">
      <c r="A18" s="462"/>
      <c r="B18" s="427"/>
      <c r="C18" s="429"/>
      <c r="D18" s="470"/>
      <c r="E18" s="465"/>
      <c r="F18" s="468"/>
      <c r="G18" s="468"/>
      <c r="H18" s="468"/>
      <c r="I18" s="468"/>
      <c r="J18" s="468"/>
      <c r="K18" s="472"/>
      <c r="L18" s="472"/>
      <c r="M18" s="52" t="s">
        <v>34</v>
      </c>
      <c r="N18" s="427"/>
      <c r="O18" s="456"/>
      <c r="P18" s="456"/>
      <c r="Q18" s="480"/>
      <c r="R18" s="456"/>
      <c r="S18" s="456"/>
      <c r="T18" s="456"/>
      <c r="U18" s="456"/>
      <c r="V18" s="483"/>
      <c r="W18" s="456"/>
      <c r="X18" s="191"/>
      <c r="Y18" s="191"/>
      <c r="Z18" s="191"/>
      <c r="AA18" s="170"/>
      <c r="AB18" s="191"/>
      <c r="AC18" s="191"/>
      <c r="AD18" s="191"/>
      <c r="AE18" s="191"/>
      <c r="AF18" s="170"/>
      <c r="AG18" s="191"/>
      <c r="AH18" s="170"/>
    </row>
    <row r="19" spans="1:34" ht="57.75" customHeight="1">
      <c r="A19" s="463"/>
      <c r="B19" s="428"/>
      <c r="C19" s="429"/>
      <c r="D19" s="470"/>
      <c r="E19" s="466"/>
      <c r="F19" s="469"/>
      <c r="G19" s="469"/>
      <c r="H19" s="469"/>
      <c r="I19" s="469"/>
      <c r="J19" s="469"/>
      <c r="K19" s="472"/>
      <c r="L19" s="472"/>
      <c r="M19" s="47" t="s">
        <v>35</v>
      </c>
      <c r="N19" s="427"/>
      <c r="O19" s="457"/>
      <c r="P19" s="457"/>
      <c r="Q19" s="481"/>
      <c r="R19" s="457"/>
      <c r="S19" s="457"/>
      <c r="T19" s="457"/>
      <c r="U19" s="457"/>
      <c r="V19" s="484"/>
      <c r="W19" s="457"/>
      <c r="X19" s="192"/>
      <c r="Y19" s="192"/>
      <c r="Z19" s="192"/>
      <c r="AA19" s="171"/>
      <c r="AB19" s="192"/>
      <c r="AC19" s="192"/>
      <c r="AD19" s="192"/>
      <c r="AE19" s="192"/>
      <c r="AF19" s="171"/>
      <c r="AG19" s="192"/>
      <c r="AH19" s="171"/>
    </row>
    <row r="20" spans="1:34" ht="57.75" customHeight="1">
      <c r="A20" s="461" t="s">
        <v>334</v>
      </c>
      <c r="B20" s="181" t="s">
        <v>335</v>
      </c>
      <c r="C20" s="429"/>
      <c r="D20" s="470"/>
      <c r="E20" s="464" t="s">
        <v>336</v>
      </c>
      <c r="F20" s="467">
        <v>1</v>
      </c>
      <c r="G20" s="467">
        <v>1</v>
      </c>
      <c r="H20" s="467">
        <v>1</v>
      </c>
      <c r="I20" s="467">
        <v>1</v>
      </c>
      <c r="J20" s="467">
        <v>1</v>
      </c>
      <c r="K20" s="472" t="s">
        <v>27</v>
      </c>
      <c r="L20" s="472" t="s">
        <v>28</v>
      </c>
      <c r="M20" s="35" t="s">
        <v>29</v>
      </c>
      <c r="N20" s="427"/>
      <c r="O20" s="455" t="s">
        <v>337</v>
      </c>
      <c r="P20" s="455" t="s">
        <v>338</v>
      </c>
      <c r="Q20" s="485">
        <v>0.7</v>
      </c>
      <c r="R20" s="455" t="s">
        <v>339</v>
      </c>
      <c r="S20" s="455" t="s">
        <v>319</v>
      </c>
      <c r="T20" s="455" t="s">
        <v>337</v>
      </c>
      <c r="U20" s="455" t="s">
        <v>340</v>
      </c>
      <c r="V20" s="482">
        <v>1</v>
      </c>
      <c r="W20" s="455" t="s">
        <v>341</v>
      </c>
      <c r="X20" s="190" t="s">
        <v>319</v>
      </c>
      <c r="Y20" s="190" t="s">
        <v>337</v>
      </c>
      <c r="Z20" s="190" t="s">
        <v>340</v>
      </c>
      <c r="AA20" s="169">
        <v>1</v>
      </c>
      <c r="AB20" s="190"/>
      <c r="AC20" s="190" t="s">
        <v>319</v>
      </c>
      <c r="AD20" s="190" t="s">
        <v>337</v>
      </c>
      <c r="AE20" s="190" t="s">
        <v>855</v>
      </c>
      <c r="AF20" s="169">
        <v>1</v>
      </c>
      <c r="AG20" s="190"/>
      <c r="AH20" s="169">
        <f>(AF20+AA20+V20+Q20)/4</f>
        <v>0.92500000000000004</v>
      </c>
    </row>
    <row r="21" spans="1:34" ht="57.75" customHeight="1">
      <c r="A21" s="462"/>
      <c r="B21" s="427"/>
      <c r="C21" s="429"/>
      <c r="D21" s="470"/>
      <c r="E21" s="465"/>
      <c r="F21" s="468"/>
      <c r="G21" s="468"/>
      <c r="H21" s="468"/>
      <c r="I21" s="468"/>
      <c r="J21" s="468"/>
      <c r="K21" s="472"/>
      <c r="L21" s="472"/>
      <c r="M21" s="52" t="s">
        <v>34</v>
      </c>
      <c r="N21" s="427"/>
      <c r="O21" s="456"/>
      <c r="P21" s="456"/>
      <c r="Q21" s="486"/>
      <c r="R21" s="456"/>
      <c r="S21" s="456"/>
      <c r="T21" s="456"/>
      <c r="U21" s="456"/>
      <c r="V21" s="483"/>
      <c r="W21" s="456"/>
      <c r="X21" s="191"/>
      <c r="Y21" s="191"/>
      <c r="Z21" s="191"/>
      <c r="AA21" s="170"/>
      <c r="AB21" s="191"/>
      <c r="AC21" s="191"/>
      <c r="AD21" s="191"/>
      <c r="AE21" s="191"/>
      <c r="AF21" s="170"/>
      <c r="AG21" s="191"/>
      <c r="AH21" s="170"/>
    </row>
    <row r="22" spans="1:34" ht="58.5" customHeight="1">
      <c r="A22" s="463"/>
      <c r="B22" s="428"/>
      <c r="C22" s="430"/>
      <c r="D22" s="470"/>
      <c r="E22" s="466"/>
      <c r="F22" s="469"/>
      <c r="G22" s="469"/>
      <c r="H22" s="469"/>
      <c r="I22" s="469"/>
      <c r="J22" s="469"/>
      <c r="K22" s="472"/>
      <c r="L22" s="472"/>
      <c r="M22" s="47" t="s">
        <v>35</v>
      </c>
      <c r="N22" s="428"/>
      <c r="O22" s="457"/>
      <c r="P22" s="457"/>
      <c r="Q22" s="487"/>
      <c r="R22" s="457"/>
      <c r="S22" s="457"/>
      <c r="T22" s="457"/>
      <c r="U22" s="457"/>
      <c r="V22" s="484"/>
      <c r="W22" s="457"/>
      <c r="X22" s="192"/>
      <c r="Y22" s="192"/>
      <c r="Z22" s="192"/>
      <c r="AA22" s="171"/>
      <c r="AB22" s="192"/>
      <c r="AC22" s="192"/>
      <c r="AD22" s="192"/>
      <c r="AE22" s="192"/>
      <c r="AF22" s="171"/>
      <c r="AG22" s="192"/>
      <c r="AH22" s="171"/>
    </row>
    <row r="23" spans="1:34" ht="58.5" customHeight="1">
      <c r="A23" s="461" t="s">
        <v>342</v>
      </c>
      <c r="B23" s="441" t="s">
        <v>343</v>
      </c>
      <c r="C23" s="437" t="s">
        <v>318</v>
      </c>
      <c r="D23" s="470"/>
      <c r="E23" s="464" t="s">
        <v>344</v>
      </c>
      <c r="F23" s="467">
        <v>1</v>
      </c>
      <c r="G23" s="467">
        <v>1</v>
      </c>
      <c r="H23" s="467">
        <v>1</v>
      </c>
      <c r="I23" s="467">
        <v>1</v>
      </c>
      <c r="J23" s="467">
        <v>1</v>
      </c>
      <c r="K23" s="472" t="s">
        <v>27</v>
      </c>
      <c r="L23" s="472" t="s">
        <v>28</v>
      </c>
      <c r="M23" s="35" t="s">
        <v>29</v>
      </c>
      <c r="N23" s="64"/>
      <c r="O23" s="75" t="s">
        <v>345</v>
      </c>
      <c r="P23" s="455" t="s">
        <v>346</v>
      </c>
      <c r="Q23" s="482">
        <v>1</v>
      </c>
      <c r="R23" s="455" t="s">
        <v>347</v>
      </c>
      <c r="S23" s="455" t="s">
        <v>319</v>
      </c>
      <c r="T23" s="455" t="s">
        <v>345</v>
      </c>
      <c r="U23" s="455" t="s">
        <v>346</v>
      </c>
      <c r="V23" s="482">
        <v>1</v>
      </c>
      <c r="W23" s="455" t="s">
        <v>347</v>
      </c>
      <c r="X23" s="190" t="s">
        <v>319</v>
      </c>
      <c r="Y23" s="190" t="s">
        <v>345</v>
      </c>
      <c r="Z23" s="190" t="s">
        <v>346</v>
      </c>
      <c r="AA23" s="169">
        <v>1</v>
      </c>
      <c r="AB23" s="190" t="s">
        <v>347</v>
      </c>
      <c r="AC23" s="190" t="s">
        <v>319</v>
      </c>
      <c r="AD23" s="190" t="s">
        <v>345</v>
      </c>
      <c r="AE23" s="190" t="s">
        <v>856</v>
      </c>
      <c r="AF23" s="169">
        <v>1</v>
      </c>
      <c r="AG23" s="190"/>
      <c r="AH23" s="169">
        <f>(AF23+AA23+V23+Q23)/4</f>
        <v>1</v>
      </c>
    </row>
    <row r="24" spans="1:34" ht="58.5" customHeight="1">
      <c r="A24" s="462"/>
      <c r="B24" s="427"/>
      <c r="C24" s="429"/>
      <c r="D24" s="470"/>
      <c r="E24" s="465"/>
      <c r="F24" s="468"/>
      <c r="G24" s="468"/>
      <c r="H24" s="468"/>
      <c r="I24" s="468"/>
      <c r="J24" s="468"/>
      <c r="K24" s="472"/>
      <c r="L24" s="472"/>
      <c r="M24" s="52" t="s">
        <v>34</v>
      </c>
      <c r="N24" s="439" t="s">
        <v>319</v>
      </c>
      <c r="O24" s="76"/>
      <c r="P24" s="456"/>
      <c r="Q24" s="483"/>
      <c r="R24" s="456"/>
      <c r="S24" s="456"/>
      <c r="T24" s="456"/>
      <c r="U24" s="456"/>
      <c r="V24" s="483"/>
      <c r="W24" s="456"/>
      <c r="X24" s="191"/>
      <c r="Y24" s="191"/>
      <c r="Z24" s="191"/>
      <c r="AA24" s="170"/>
      <c r="AB24" s="191"/>
      <c r="AC24" s="191"/>
      <c r="AD24" s="191"/>
      <c r="AE24" s="191"/>
      <c r="AF24" s="170"/>
      <c r="AG24" s="191"/>
      <c r="AH24" s="170"/>
    </row>
    <row r="25" spans="1:34" ht="60" customHeight="1">
      <c r="A25" s="463"/>
      <c r="B25" s="428"/>
      <c r="C25" s="429"/>
      <c r="D25" s="470"/>
      <c r="E25" s="466"/>
      <c r="F25" s="469"/>
      <c r="G25" s="469"/>
      <c r="H25" s="469"/>
      <c r="I25" s="469"/>
      <c r="J25" s="469"/>
      <c r="K25" s="472"/>
      <c r="L25" s="472"/>
      <c r="M25" s="47" t="s">
        <v>35</v>
      </c>
      <c r="N25" s="439"/>
      <c r="O25" s="77"/>
      <c r="P25" s="457"/>
      <c r="Q25" s="484"/>
      <c r="R25" s="457"/>
      <c r="S25" s="457"/>
      <c r="T25" s="457"/>
      <c r="U25" s="457"/>
      <c r="V25" s="484"/>
      <c r="W25" s="457"/>
      <c r="X25" s="192"/>
      <c r="Y25" s="192"/>
      <c r="Z25" s="192"/>
      <c r="AA25" s="171"/>
      <c r="AB25" s="192"/>
      <c r="AC25" s="192"/>
      <c r="AD25" s="192"/>
      <c r="AE25" s="192"/>
      <c r="AF25" s="171"/>
      <c r="AG25" s="192"/>
      <c r="AH25" s="171"/>
    </row>
    <row r="26" spans="1:34" ht="60" customHeight="1">
      <c r="A26" s="461" t="s">
        <v>348</v>
      </c>
      <c r="B26" s="461" t="s">
        <v>349</v>
      </c>
      <c r="C26" s="429"/>
      <c r="D26" s="470"/>
      <c r="E26" s="464" t="s">
        <v>350</v>
      </c>
      <c r="F26" s="488">
        <v>0</v>
      </c>
      <c r="G26" s="488">
        <v>0</v>
      </c>
      <c r="H26" s="488">
        <v>0</v>
      </c>
      <c r="I26" s="488">
        <v>1</v>
      </c>
      <c r="J26" s="488">
        <v>1</v>
      </c>
      <c r="K26" s="464" t="s">
        <v>27</v>
      </c>
      <c r="L26" s="464" t="s">
        <v>28</v>
      </c>
      <c r="M26" s="35" t="s">
        <v>29</v>
      </c>
      <c r="N26" s="439"/>
      <c r="O26" s="455" t="s">
        <v>351</v>
      </c>
      <c r="P26" s="455" t="s">
        <v>352</v>
      </c>
      <c r="Q26" s="491" t="s">
        <v>49</v>
      </c>
      <c r="R26" s="455" t="s">
        <v>353</v>
      </c>
      <c r="S26" s="455" t="s">
        <v>319</v>
      </c>
      <c r="T26" s="455" t="s">
        <v>351</v>
      </c>
      <c r="U26" s="455" t="s">
        <v>354</v>
      </c>
      <c r="V26" s="476">
        <v>0.1</v>
      </c>
      <c r="W26" s="455" t="s">
        <v>353</v>
      </c>
      <c r="X26" s="190" t="s">
        <v>319</v>
      </c>
      <c r="Y26" s="190" t="s">
        <v>351</v>
      </c>
      <c r="Z26" s="190" t="s">
        <v>354</v>
      </c>
      <c r="AA26" s="448">
        <v>0.1</v>
      </c>
      <c r="AB26" s="190" t="s">
        <v>353</v>
      </c>
      <c r="AC26" s="190" t="s">
        <v>319</v>
      </c>
      <c r="AD26" s="190" t="s">
        <v>351</v>
      </c>
      <c r="AE26" s="190" t="s">
        <v>857</v>
      </c>
      <c r="AF26" s="169">
        <v>1</v>
      </c>
      <c r="AG26" s="190"/>
      <c r="AH26" s="169">
        <v>1</v>
      </c>
    </row>
    <row r="27" spans="1:34" ht="60" customHeight="1">
      <c r="A27" s="462"/>
      <c r="B27" s="462"/>
      <c r="C27" s="429"/>
      <c r="D27" s="470"/>
      <c r="E27" s="465"/>
      <c r="F27" s="489"/>
      <c r="G27" s="489"/>
      <c r="H27" s="489"/>
      <c r="I27" s="489"/>
      <c r="J27" s="489"/>
      <c r="K27" s="465"/>
      <c r="L27" s="465"/>
      <c r="M27" s="52" t="s">
        <v>34</v>
      </c>
      <c r="N27" s="439"/>
      <c r="O27" s="456"/>
      <c r="P27" s="456"/>
      <c r="Q27" s="492"/>
      <c r="R27" s="456"/>
      <c r="S27" s="456"/>
      <c r="T27" s="456"/>
      <c r="U27" s="456"/>
      <c r="V27" s="477"/>
      <c r="W27" s="456"/>
      <c r="X27" s="191"/>
      <c r="Y27" s="191"/>
      <c r="Z27" s="191"/>
      <c r="AA27" s="449"/>
      <c r="AB27" s="191"/>
      <c r="AC27" s="191"/>
      <c r="AD27" s="191"/>
      <c r="AE27" s="191"/>
      <c r="AF27" s="170"/>
      <c r="AG27" s="191"/>
      <c r="AH27" s="170"/>
    </row>
    <row r="28" spans="1:34" ht="60" customHeight="1">
      <c r="A28" s="463"/>
      <c r="B28" s="463"/>
      <c r="C28" s="429"/>
      <c r="D28" s="470"/>
      <c r="E28" s="466"/>
      <c r="F28" s="490"/>
      <c r="G28" s="490"/>
      <c r="H28" s="490"/>
      <c r="I28" s="490"/>
      <c r="J28" s="490"/>
      <c r="K28" s="466"/>
      <c r="L28" s="466"/>
      <c r="M28" s="47" t="s">
        <v>35</v>
      </c>
      <c r="N28" s="439"/>
      <c r="O28" s="457"/>
      <c r="P28" s="457"/>
      <c r="Q28" s="493"/>
      <c r="R28" s="457"/>
      <c r="S28" s="457"/>
      <c r="T28" s="457"/>
      <c r="U28" s="457"/>
      <c r="V28" s="478"/>
      <c r="W28" s="457"/>
      <c r="X28" s="192"/>
      <c r="Y28" s="192"/>
      <c r="Z28" s="192"/>
      <c r="AA28" s="450"/>
      <c r="AB28" s="192"/>
      <c r="AC28" s="192"/>
      <c r="AD28" s="192"/>
      <c r="AE28" s="192"/>
      <c r="AF28" s="171"/>
      <c r="AG28" s="192"/>
      <c r="AH28" s="171"/>
    </row>
    <row r="29" spans="1:34" ht="57" customHeight="1">
      <c r="A29" s="461" t="s">
        <v>355</v>
      </c>
      <c r="B29" s="441" t="s">
        <v>356</v>
      </c>
      <c r="C29" s="429"/>
      <c r="D29" s="470"/>
      <c r="E29" s="464" t="s">
        <v>357</v>
      </c>
      <c r="F29" s="467">
        <v>1</v>
      </c>
      <c r="G29" s="467">
        <v>1</v>
      </c>
      <c r="H29" s="467">
        <v>1</v>
      </c>
      <c r="I29" s="467">
        <v>1</v>
      </c>
      <c r="J29" s="467">
        <v>1</v>
      </c>
      <c r="K29" s="472" t="s">
        <v>27</v>
      </c>
      <c r="L29" s="472" t="s">
        <v>28</v>
      </c>
      <c r="M29" s="35" t="s">
        <v>29</v>
      </c>
      <c r="N29" s="439"/>
      <c r="O29" s="455" t="s">
        <v>358</v>
      </c>
      <c r="P29" s="455" t="s">
        <v>359</v>
      </c>
      <c r="Q29" s="482">
        <v>1</v>
      </c>
      <c r="R29" s="455" t="s">
        <v>360</v>
      </c>
      <c r="S29" s="455" t="s">
        <v>319</v>
      </c>
      <c r="T29" s="455" t="s">
        <v>358</v>
      </c>
      <c r="U29" s="455" t="s">
        <v>359</v>
      </c>
      <c r="V29" s="482">
        <v>1</v>
      </c>
      <c r="W29" s="455" t="s">
        <v>360</v>
      </c>
      <c r="X29" s="190" t="s">
        <v>319</v>
      </c>
      <c r="Y29" s="190" t="s">
        <v>358</v>
      </c>
      <c r="Z29" s="190" t="s">
        <v>359</v>
      </c>
      <c r="AA29" s="169">
        <v>1</v>
      </c>
      <c r="AB29" s="190" t="s">
        <v>360</v>
      </c>
      <c r="AC29" s="190" t="s">
        <v>319</v>
      </c>
      <c r="AD29" s="190" t="s">
        <v>358</v>
      </c>
      <c r="AE29" s="190" t="s">
        <v>359</v>
      </c>
      <c r="AF29" s="169">
        <v>1</v>
      </c>
      <c r="AG29" s="190"/>
      <c r="AH29" s="169">
        <f>(AF29+AA29+V29+Q29)/4</f>
        <v>1</v>
      </c>
    </row>
    <row r="30" spans="1:34" ht="57" customHeight="1">
      <c r="A30" s="462"/>
      <c r="B30" s="427"/>
      <c r="C30" s="429"/>
      <c r="D30" s="470"/>
      <c r="E30" s="465"/>
      <c r="F30" s="468"/>
      <c r="G30" s="468"/>
      <c r="H30" s="468"/>
      <c r="I30" s="468"/>
      <c r="J30" s="468"/>
      <c r="K30" s="472"/>
      <c r="L30" s="472"/>
      <c r="M30" s="52" t="s">
        <v>34</v>
      </c>
      <c r="N30" s="439"/>
      <c r="O30" s="456"/>
      <c r="P30" s="456"/>
      <c r="Q30" s="483"/>
      <c r="R30" s="456"/>
      <c r="S30" s="456"/>
      <c r="T30" s="456"/>
      <c r="U30" s="456"/>
      <c r="V30" s="483"/>
      <c r="W30" s="456"/>
      <c r="X30" s="191"/>
      <c r="Y30" s="191"/>
      <c r="Z30" s="191"/>
      <c r="AA30" s="170"/>
      <c r="AB30" s="191"/>
      <c r="AC30" s="191"/>
      <c r="AD30" s="191"/>
      <c r="AE30" s="191"/>
      <c r="AF30" s="170"/>
      <c r="AG30" s="191"/>
      <c r="AH30" s="170"/>
    </row>
    <row r="31" spans="1:34" ht="60.75" customHeight="1">
      <c r="A31" s="463"/>
      <c r="B31" s="428"/>
      <c r="C31" s="430"/>
      <c r="D31" s="470"/>
      <c r="E31" s="466"/>
      <c r="F31" s="469"/>
      <c r="G31" s="469"/>
      <c r="H31" s="469"/>
      <c r="I31" s="469"/>
      <c r="J31" s="469"/>
      <c r="K31" s="472"/>
      <c r="L31" s="472"/>
      <c r="M31" s="47" t="s">
        <v>35</v>
      </c>
      <c r="N31" s="440"/>
      <c r="O31" s="457"/>
      <c r="P31" s="457"/>
      <c r="Q31" s="484"/>
      <c r="R31" s="457"/>
      <c r="S31" s="457"/>
      <c r="T31" s="457"/>
      <c r="U31" s="457"/>
      <c r="V31" s="484"/>
      <c r="W31" s="457"/>
      <c r="X31" s="192"/>
      <c r="Y31" s="192"/>
      <c r="Z31" s="192"/>
      <c r="AA31" s="171"/>
      <c r="AB31" s="192"/>
      <c r="AC31" s="192"/>
      <c r="AD31" s="192"/>
      <c r="AE31" s="192"/>
      <c r="AF31" s="171"/>
      <c r="AG31" s="192"/>
      <c r="AH31" s="171"/>
    </row>
    <row r="32" spans="1:34" ht="60.75" customHeight="1">
      <c r="A32" s="494" t="s">
        <v>361</v>
      </c>
      <c r="B32" s="441" t="s">
        <v>362</v>
      </c>
      <c r="C32" s="437" t="s">
        <v>363</v>
      </c>
      <c r="D32" s="470"/>
      <c r="E32" s="441" t="s">
        <v>364</v>
      </c>
      <c r="F32" s="467">
        <v>1</v>
      </c>
      <c r="G32" s="467">
        <v>1</v>
      </c>
      <c r="H32" s="467">
        <v>1</v>
      </c>
      <c r="I32" s="467">
        <v>1</v>
      </c>
      <c r="J32" s="467">
        <v>1</v>
      </c>
      <c r="K32" s="472" t="s">
        <v>27</v>
      </c>
      <c r="L32" s="472" t="s">
        <v>28</v>
      </c>
      <c r="M32" s="35" t="s">
        <v>29</v>
      </c>
      <c r="N32" s="441" t="s">
        <v>319</v>
      </c>
      <c r="O32" s="455" t="s">
        <v>365</v>
      </c>
      <c r="P32" s="455" t="s">
        <v>366</v>
      </c>
      <c r="Q32" s="482">
        <v>1</v>
      </c>
      <c r="R32" s="455" t="s">
        <v>367</v>
      </c>
      <c r="S32" s="455" t="s">
        <v>319</v>
      </c>
      <c r="T32" s="455" t="s">
        <v>365</v>
      </c>
      <c r="U32" s="455" t="s">
        <v>368</v>
      </c>
      <c r="V32" s="482">
        <v>1</v>
      </c>
      <c r="W32" s="455" t="s">
        <v>369</v>
      </c>
      <c r="X32" s="190" t="s">
        <v>319</v>
      </c>
      <c r="Y32" s="190" t="s">
        <v>365</v>
      </c>
      <c r="Z32" s="190" t="s">
        <v>368</v>
      </c>
      <c r="AA32" s="169">
        <v>1</v>
      </c>
      <c r="AB32" s="190" t="s">
        <v>785</v>
      </c>
      <c r="AC32" s="190" t="s">
        <v>319</v>
      </c>
      <c r="AD32" s="190" t="s">
        <v>365</v>
      </c>
      <c r="AE32" s="190" t="s">
        <v>858</v>
      </c>
      <c r="AF32" s="169">
        <v>1</v>
      </c>
      <c r="AG32" s="190"/>
      <c r="AH32" s="169">
        <f>(AF32+AA32+V32+Q32)/4</f>
        <v>1</v>
      </c>
    </row>
    <row r="33" spans="1:34" ht="53.25" customHeight="1">
      <c r="A33" s="495"/>
      <c r="B33" s="427"/>
      <c r="C33" s="429"/>
      <c r="D33" s="470"/>
      <c r="E33" s="427"/>
      <c r="F33" s="468"/>
      <c r="G33" s="468"/>
      <c r="H33" s="468"/>
      <c r="I33" s="468"/>
      <c r="J33" s="468"/>
      <c r="K33" s="472"/>
      <c r="L33" s="472"/>
      <c r="M33" s="52" t="s">
        <v>34</v>
      </c>
      <c r="N33" s="427"/>
      <c r="O33" s="456"/>
      <c r="P33" s="456"/>
      <c r="Q33" s="483"/>
      <c r="R33" s="456"/>
      <c r="S33" s="456"/>
      <c r="T33" s="456"/>
      <c r="U33" s="456"/>
      <c r="V33" s="483"/>
      <c r="W33" s="456"/>
      <c r="X33" s="191"/>
      <c r="Y33" s="191"/>
      <c r="Z33" s="191"/>
      <c r="AA33" s="170"/>
      <c r="AB33" s="191"/>
      <c r="AC33" s="191"/>
      <c r="AD33" s="191"/>
      <c r="AE33" s="191"/>
      <c r="AF33" s="170"/>
      <c r="AG33" s="191"/>
      <c r="AH33" s="170"/>
    </row>
    <row r="34" spans="1:34" ht="54" customHeight="1">
      <c r="A34" s="496"/>
      <c r="B34" s="428"/>
      <c r="C34" s="429"/>
      <c r="D34" s="470"/>
      <c r="E34" s="428"/>
      <c r="F34" s="469"/>
      <c r="G34" s="469"/>
      <c r="H34" s="469"/>
      <c r="I34" s="469"/>
      <c r="J34" s="469"/>
      <c r="K34" s="472"/>
      <c r="L34" s="472"/>
      <c r="M34" s="47" t="s">
        <v>35</v>
      </c>
      <c r="N34" s="428"/>
      <c r="O34" s="457"/>
      <c r="P34" s="457"/>
      <c r="Q34" s="484"/>
      <c r="R34" s="457"/>
      <c r="S34" s="457"/>
      <c r="T34" s="457"/>
      <c r="U34" s="457"/>
      <c r="V34" s="484"/>
      <c r="W34" s="457"/>
      <c r="X34" s="192"/>
      <c r="Y34" s="192"/>
      <c r="Z34" s="192"/>
      <c r="AA34" s="171"/>
      <c r="AB34" s="192"/>
      <c r="AC34" s="192"/>
      <c r="AD34" s="192"/>
      <c r="AE34" s="192"/>
      <c r="AF34" s="171"/>
      <c r="AG34" s="192"/>
      <c r="AH34" s="171"/>
    </row>
    <row r="35" spans="1:34" ht="56.25" customHeight="1">
      <c r="A35" s="441" t="s">
        <v>376</v>
      </c>
      <c r="B35" s="441" t="s">
        <v>377</v>
      </c>
      <c r="C35" s="437" t="s">
        <v>109</v>
      </c>
      <c r="D35" s="470"/>
      <c r="E35" s="441" t="s">
        <v>378</v>
      </c>
      <c r="F35" s="467">
        <v>0.25</v>
      </c>
      <c r="G35" s="467">
        <v>0.25</v>
      </c>
      <c r="H35" s="467">
        <v>0.25</v>
      </c>
      <c r="I35" s="467">
        <v>0.25</v>
      </c>
      <c r="J35" s="467">
        <v>1</v>
      </c>
      <c r="K35" s="472" t="s">
        <v>27</v>
      </c>
      <c r="L35" s="472" t="s">
        <v>28</v>
      </c>
      <c r="M35" s="35" t="s">
        <v>29</v>
      </c>
      <c r="N35" s="442" t="s">
        <v>319</v>
      </c>
      <c r="O35" s="455" t="s">
        <v>379</v>
      </c>
      <c r="P35" s="455" t="s">
        <v>380</v>
      </c>
      <c r="Q35" s="479">
        <v>0.7</v>
      </c>
      <c r="R35" s="455" t="s">
        <v>381</v>
      </c>
      <c r="S35" s="455" t="s">
        <v>319</v>
      </c>
      <c r="T35" s="455" t="s">
        <v>379</v>
      </c>
      <c r="U35" s="455" t="s">
        <v>382</v>
      </c>
      <c r="V35" s="497">
        <v>0.7</v>
      </c>
      <c r="W35" s="455" t="s">
        <v>383</v>
      </c>
      <c r="X35" s="190" t="s">
        <v>319</v>
      </c>
      <c r="Y35" s="190" t="s">
        <v>379</v>
      </c>
      <c r="Z35" s="190" t="s">
        <v>786</v>
      </c>
      <c r="AA35" s="169">
        <v>0.9</v>
      </c>
      <c r="AB35" s="190" t="s">
        <v>783</v>
      </c>
      <c r="AC35" s="190" t="s">
        <v>319</v>
      </c>
      <c r="AD35" s="190" t="s">
        <v>379</v>
      </c>
      <c r="AE35" s="190" t="s">
        <v>859</v>
      </c>
      <c r="AF35" s="169">
        <v>1</v>
      </c>
      <c r="AG35" s="190"/>
      <c r="AH35" s="169">
        <v>1</v>
      </c>
    </row>
    <row r="36" spans="1:34" ht="48" customHeight="1">
      <c r="A36" s="427"/>
      <c r="B36" s="427"/>
      <c r="C36" s="429"/>
      <c r="D36" s="470"/>
      <c r="E36" s="427"/>
      <c r="F36" s="468"/>
      <c r="G36" s="468"/>
      <c r="H36" s="468"/>
      <c r="I36" s="468"/>
      <c r="J36" s="468"/>
      <c r="K36" s="472"/>
      <c r="L36" s="472"/>
      <c r="M36" s="52" t="s">
        <v>34</v>
      </c>
      <c r="N36" s="439"/>
      <c r="O36" s="456"/>
      <c r="P36" s="456"/>
      <c r="Q36" s="480"/>
      <c r="R36" s="456"/>
      <c r="S36" s="456"/>
      <c r="T36" s="456"/>
      <c r="U36" s="456"/>
      <c r="V36" s="498"/>
      <c r="W36" s="456"/>
      <c r="X36" s="191"/>
      <c r="Y36" s="191"/>
      <c r="Z36" s="191"/>
      <c r="AA36" s="170"/>
      <c r="AB36" s="191"/>
      <c r="AC36" s="191"/>
      <c r="AD36" s="191"/>
      <c r="AE36" s="191"/>
      <c r="AF36" s="170"/>
      <c r="AG36" s="191"/>
      <c r="AH36" s="170"/>
    </row>
    <row r="37" spans="1:34" ht="52.5" customHeight="1">
      <c r="A37" s="428"/>
      <c r="B37" s="428"/>
      <c r="C37" s="430"/>
      <c r="D37" s="470"/>
      <c r="E37" s="428"/>
      <c r="F37" s="469"/>
      <c r="G37" s="469"/>
      <c r="H37" s="469"/>
      <c r="I37" s="469"/>
      <c r="J37" s="469"/>
      <c r="K37" s="472"/>
      <c r="L37" s="472"/>
      <c r="M37" s="47" t="s">
        <v>35</v>
      </c>
      <c r="N37" s="440"/>
      <c r="O37" s="457"/>
      <c r="P37" s="457"/>
      <c r="Q37" s="481"/>
      <c r="R37" s="457"/>
      <c r="S37" s="457"/>
      <c r="T37" s="457"/>
      <c r="U37" s="457"/>
      <c r="V37" s="499"/>
      <c r="W37" s="457"/>
      <c r="X37" s="192"/>
      <c r="Y37" s="192"/>
      <c r="Z37" s="192"/>
      <c r="AA37" s="171"/>
      <c r="AB37" s="192"/>
      <c r="AC37" s="192"/>
      <c r="AD37" s="192"/>
      <c r="AE37" s="192"/>
      <c r="AF37" s="171"/>
      <c r="AG37" s="192"/>
      <c r="AH37" s="171"/>
    </row>
    <row r="38" spans="1:34" ht="3" hidden="1" customHeight="1">
      <c r="A38" s="38"/>
      <c r="B38" s="39"/>
      <c r="C38" s="40"/>
      <c r="D38" s="471"/>
      <c r="E38" s="39"/>
      <c r="F38" s="39"/>
      <c r="G38" s="39"/>
      <c r="H38" s="39"/>
      <c r="I38" s="39"/>
      <c r="J38" s="39"/>
      <c r="K38" s="38"/>
      <c r="L38" s="38"/>
      <c r="M38" s="47"/>
      <c r="N38" s="41"/>
      <c r="O38" s="42"/>
      <c r="P38" s="129"/>
      <c r="Q38" s="130"/>
      <c r="R38" s="96"/>
    </row>
    <row r="39" spans="1:34">
      <c r="P39" s="126"/>
      <c r="Q39" s="95"/>
      <c r="R39" s="95"/>
      <c r="S39" s="95"/>
      <c r="T39" s="95"/>
      <c r="U39" s="95"/>
      <c r="V39" s="95"/>
      <c r="W39" s="95"/>
      <c r="X39" s="95"/>
      <c r="Y39" s="95"/>
      <c r="Z39" s="95"/>
      <c r="AA39" s="95"/>
      <c r="AB39" s="95"/>
      <c r="AC39" s="95"/>
      <c r="AD39" s="95"/>
      <c r="AE39" s="95"/>
      <c r="AF39" s="95"/>
      <c r="AG39" s="97"/>
      <c r="AH39" s="94">
        <f>(AH35+AH32+AH29+AH26+AH23+AH20+AH17+AH14+AH11)/9</f>
        <v>0.9916666666666667</v>
      </c>
    </row>
  </sheetData>
  <mergeCells count="318">
    <mergeCell ref="AH35:AH37"/>
    <mergeCell ref="AH8:AH10"/>
    <mergeCell ref="AH11:AH13"/>
    <mergeCell ref="AH14:AH16"/>
    <mergeCell ref="AH17:AH19"/>
    <mergeCell ref="AH20:AH22"/>
    <mergeCell ref="AH23:AH25"/>
    <mergeCell ref="AH26:AH28"/>
    <mergeCell ref="AH29:AH31"/>
    <mergeCell ref="AH32:AH34"/>
    <mergeCell ref="AC32:AC34"/>
    <mergeCell ref="AD32:AD34"/>
    <mergeCell ref="AE32:AE34"/>
    <mergeCell ref="AF32:AF34"/>
    <mergeCell ref="AG32:AG34"/>
    <mergeCell ref="AC35:AC37"/>
    <mergeCell ref="AD35:AD37"/>
    <mergeCell ref="AE35:AE37"/>
    <mergeCell ref="AF35:AF37"/>
    <mergeCell ref="AG35:AG37"/>
    <mergeCell ref="AC26:AC28"/>
    <mergeCell ref="AD26:AD28"/>
    <mergeCell ref="AE26:AE28"/>
    <mergeCell ref="AF26:AF28"/>
    <mergeCell ref="AG26:AG28"/>
    <mergeCell ref="AC29:AC31"/>
    <mergeCell ref="AD29:AD31"/>
    <mergeCell ref="AE29:AE31"/>
    <mergeCell ref="AF29:AF31"/>
    <mergeCell ref="AG29:AG31"/>
    <mergeCell ref="AC20:AC22"/>
    <mergeCell ref="AD20:AD22"/>
    <mergeCell ref="AE20:AE22"/>
    <mergeCell ref="AF20:AF22"/>
    <mergeCell ref="AG20:AG22"/>
    <mergeCell ref="AC23:AC25"/>
    <mergeCell ref="AD23:AD25"/>
    <mergeCell ref="AE23:AE25"/>
    <mergeCell ref="AF23:AF25"/>
    <mergeCell ref="AG23:AG25"/>
    <mergeCell ref="AC14:AC16"/>
    <mergeCell ref="AD14:AD16"/>
    <mergeCell ref="AE14:AE16"/>
    <mergeCell ref="AF14:AF16"/>
    <mergeCell ref="AG14:AG16"/>
    <mergeCell ref="AC17:AC19"/>
    <mergeCell ref="AD17:AD19"/>
    <mergeCell ref="AE17:AE19"/>
    <mergeCell ref="AF17:AF19"/>
    <mergeCell ref="AG17:AG19"/>
    <mergeCell ref="AC8:AG8"/>
    <mergeCell ref="AC9:AD9"/>
    <mergeCell ref="AE9:AE10"/>
    <mergeCell ref="AF9:AF10"/>
    <mergeCell ref="AG9:AG10"/>
    <mergeCell ref="AC11:AC13"/>
    <mergeCell ref="AD11:AD13"/>
    <mergeCell ref="AE11:AE13"/>
    <mergeCell ref="AF11:AF13"/>
    <mergeCell ref="AG11:AG13"/>
    <mergeCell ref="T35:T37"/>
    <mergeCell ref="U35:U37"/>
    <mergeCell ref="V35:V37"/>
    <mergeCell ref="W35:W37"/>
    <mergeCell ref="K35:K37"/>
    <mergeCell ref="L35:L37"/>
    <mergeCell ref="N35:N37"/>
    <mergeCell ref="Q35:Q37"/>
    <mergeCell ref="R35:R37"/>
    <mergeCell ref="S35:S37"/>
    <mergeCell ref="P35:P37"/>
    <mergeCell ref="A35:A37"/>
    <mergeCell ref="B35:B37"/>
    <mergeCell ref="C35:C37"/>
    <mergeCell ref="E35:E37"/>
    <mergeCell ref="F35:F37"/>
    <mergeCell ref="G35:G37"/>
    <mergeCell ref="H35:H37"/>
    <mergeCell ref="I35:I37"/>
    <mergeCell ref="J35:J37"/>
    <mergeCell ref="S32:S34"/>
    <mergeCell ref="T32:T34"/>
    <mergeCell ref="U32:U34"/>
    <mergeCell ref="V32:V34"/>
    <mergeCell ref="W32:W34"/>
    <mergeCell ref="Q32:Q34"/>
    <mergeCell ref="R32:R34"/>
    <mergeCell ref="A32:A34"/>
    <mergeCell ref="B32:B34"/>
    <mergeCell ref="C32:C34"/>
    <mergeCell ref="E32:E34"/>
    <mergeCell ref="F32:F34"/>
    <mergeCell ref="G32:G34"/>
    <mergeCell ref="H32:H34"/>
    <mergeCell ref="J32:J34"/>
    <mergeCell ref="K32:K34"/>
    <mergeCell ref="L32:L34"/>
    <mergeCell ref="N32:N34"/>
    <mergeCell ref="W26:W28"/>
    <mergeCell ref="A29:A31"/>
    <mergeCell ref="B29:B31"/>
    <mergeCell ref="E29:E31"/>
    <mergeCell ref="F29:F31"/>
    <mergeCell ref="G29:G31"/>
    <mergeCell ref="H29:H31"/>
    <mergeCell ref="I29:I31"/>
    <mergeCell ref="J29:J31"/>
    <mergeCell ref="K29:K31"/>
    <mergeCell ref="I26:I28"/>
    <mergeCell ref="J26:J28"/>
    <mergeCell ref="K26:K28"/>
    <mergeCell ref="L26:L28"/>
    <mergeCell ref="Q26:Q28"/>
    <mergeCell ref="R26:R28"/>
    <mergeCell ref="A26:A28"/>
    <mergeCell ref="B26:B28"/>
    <mergeCell ref="E26:E28"/>
    <mergeCell ref="F26:F28"/>
    <mergeCell ref="V29:V31"/>
    <mergeCell ref="W29:W31"/>
    <mergeCell ref="G26:G28"/>
    <mergeCell ref="H26:H28"/>
    <mergeCell ref="W20:W22"/>
    <mergeCell ref="Q20:Q22"/>
    <mergeCell ref="R20:R22"/>
    <mergeCell ref="S20:S22"/>
    <mergeCell ref="T20:T22"/>
    <mergeCell ref="S23:S25"/>
    <mergeCell ref="T23:T25"/>
    <mergeCell ref="U23:U25"/>
    <mergeCell ref="V23:V25"/>
    <mergeCell ref="W23:W25"/>
    <mergeCell ref="Q23:Q25"/>
    <mergeCell ref="R23:R25"/>
    <mergeCell ref="U20:U22"/>
    <mergeCell ref="V20:V22"/>
    <mergeCell ref="S26:S28"/>
    <mergeCell ref="T26:T28"/>
    <mergeCell ref="U26:U28"/>
    <mergeCell ref="V26:V28"/>
    <mergeCell ref="S29:S31"/>
    <mergeCell ref="T29:T31"/>
    <mergeCell ref="U29:U31"/>
    <mergeCell ref="Q29:Q31"/>
    <mergeCell ref="R29:R31"/>
    <mergeCell ref="F23:F25"/>
    <mergeCell ref="G23:G25"/>
    <mergeCell ref="H23:H25"/>
    <mergeCell ref="O20:O22"/>
    <mergeCell ref="P20:P22"/>
    <mergeCell ref="I23:I25"/>
    <mergeCell ref="J23:J25"/>
    <mergeCell ref="K23:K25"/>
    <mergeCell ref="L23:L25"/>
    <mergeCell ref="J20:J22"/>
    <mergeCell ref="K20:K22"/>
    <mergeCell ref="N24:N31"/>
    <mergeCell ref="L29:L31"/>
    <mergeCell ref="Q17:Q19"/>
    <mergeCell ref="R17:R19"/>
    <mergeCell ref="S17:S19"/>
    <mergeCell ref="T17:T19"/>
    <mergeCell ref="U17:U19"/>
    <mergeCell ref="V17:V19"/>
    <mergeCell ref="L20:L22"/>
    <mergeCell ref="W14:W16"/>
    <mergeCell ref="A17:A19"/>
    <mergeCell ref="B17:B19"/>
    <mergeCell ref="E17:E19"/>
    <mergeCell ref="F17:F19"/>
    <mergeCell ref="G17:G19"/>
    <mergeCell ref="H17:H19"/>
    <mergeCell ref="I17:I19"/>
    <mergeCell ref="J17:J19"/>
    <mergeCell ref="K17:K19"/>
    <mergeCell ref="Q14:Q16"/>
    <mergeCell ref="R14:R16"/>
    <mergeCell ref="S14:S16"/>
    <mergeCell ref="T14:T16"/>
    <mergeCell ref="U14:U16"/>
    <mergeCell ref="V14:V16"/>
    <mergeCell ref="W17:W19"/>
    <mergeCell ref="W11:W13"/>
    <mergeCell ref="A14:A16"/>
    <mergeCell ref="B14:B16"/>
    <mergeCell ref="E14:E16"/>
    <mergeCell ref="F14:F16"/>
    <mergeCell ref="G14:G16"/>
    <mergeCell ref="H14:H16"/>
    <mergeCell ref="I14:I16"/>
    <mergeCell ref="J14:J16"/>
    <mergeCell ref="K14:K16"/>
    <mergeCell ref="Q11:Q13"/>
    <mergeCell ref="R11:R13"/>
    <mergeCell ref="S11:S13"/>
    <mergeCell ref="T11:T13"/>
    <mergeCell ref="U11:U13"/>
    <mergeCell ref="V11:V13"/>
    <mergeCell ref="H11:H13"/>
    <mergeCell ref="I11:I13"/>
    <mergeCell ref="J11:J13"/>
    <mergeCell ref="K11:K13"/>
    <mergeCell ref="L11:L13"/>
    <mergeCell ref="N11:N22"/>
    <mergeCell ref="L14:L16"/>
    <mergeCell ref="L17:L19"/>
    <mergeCell ref="A9:A10"/>
    <mergeCell ref="B9:B10"/>
    <mergeCell ref="A20:A22"/>
    <mergeCell ref="B20:B22"/>
    <mergeCell ref="E20:E22"/>
    <mergeCell ref="F20:F22"/>
    <mergeCell ref="G20:G22"/>
    <mergeCell ref="H20:H22"/>
    <mergeCell ref="I20:I22"/>
    <mergeCell ref="D11:D38"/>
    <mergeCell ref="E11:E13"/>
    <mergeCell ref="F11:F13"/>
    <mergeCell ref="G11:G13"/>
    <mergeCell ref="C9:C10"/>
    <mergeCell ref="D9:D10"/>
    <mergeCell ref="E9:E10"/>
    <mergeCell ref="A11:A13"/>
    <mergeCell ref="B11:B13"/>
    <mergeCell ref="C11:C22"/>
    <mergeCell ref="A23:A25"/>
    <mergeCell ref="B23:B25"/>
    <mergeCell ref="C23:C31"/>
    <mergeCell ref="E23:E25"/>
    <mergeCell ref="I32:I34"/>
    <mergeCell ref="A1:B4"/>
    <mergeCell ref="C1:W4"/>
    <mergeCell ref="A5:W5"/>
    <mergeCell ref="A6:W6"/>
    <mergeCell ref="A7:W7"/>
    <mergeCell ref="A8:M8"/>
    <mergeCell ref="N8:R8"/>
    <mergeCell ref="S8:W8"/>
    <mergeCell ref="U9:U10"/>
    <mergeCell ref="V9:V10"/>
    <mergeCell ref="W9:W10"/>
    <mergeCell ref="P9:P10"/>
    <mergeCell ref="Q9:Q10"/>
    <mergeCell ref="R9:R10"/>
    <mergeCell ref="S9:T9"/>
    <mergeCell ref="M9:M10"/>
    <mergeCell ref="N9:O9"/>
    <mergeCell ref="G9:G10"/>
    <mergeCell ref="H9:H10"/>
    <mergeCell ref="I9:I10"/>
    <mergeCell ref="J9:J10"/>
    <mergeCell ref="K9:K10"/>
    <mergeCell ref="L9:L10"/>
    <mergeCell ref="F9:F10"/>
    <mergeCell ref="O17:O19"/>
    <mergeCell ref="O29:O31"/>
    <mergeCell ref="O26:O28"/>
    <mergeCell ref="O32:O34"/>
    <mergeCell ref="O35:O37"/>
    <mergeCell ref="P14:P16"/>
    <mergeCell ref="P11:P13"/>
    <mergeCell ref="P17:P19"/>
    <mergeCell ref="P23:P25"/>
    <mergeCell ref="P26:P28"/>
    <mergeCell ref="P29:P31"/>
    <mergeCell ref="P32:P34"/>
    <mergeCell ref="O11:O13"/>
    <mergeCell ref="O14:O16"/>
    <mergeCell ref="X8:AB8"/>
    <mergeCell ref="X9:Y9"/>
    <mergeCell ref="Z9:Z10"/>
    <mergeCell ref="AA9:AA10"/>
    <mergeCell ref="AB9:AB10"/>
    <mergeCell ref="X11:X13"/>
    <mergeCell ref="Y11:Y13"/>
    <mergeCell ref="Z11:Z13"/>
    <mergeCell ref="AA11:AA13"/>
    <mergeCell ref="AB11:AB13"/>
    <mergeCell ref="X14:X16"/>
    <mergeCell ref="Y14:Y16"/>
    <mergeCell ref="Z14:Z16"/>
    <mergeCell ref="AA14:AA16"/>
    <mergeCell ref="AB14:AB16"/>
    <mergeCell ref="X17:X19"/>
    <mergeCell ref="Y17:Y19"/>
    <mergeCell ref="Z17:Z19"/>
    <mergeCell ref="AA17:AA19"/>
    <mergeCell ref="AB17:AB19"/>
    <mergeCell ref="X20:X22"/>
    <mergeCell ref="Y20:Y22"/>
    <mergeCell ref="Z20:Z22"/>
    <mergeCell ref="AA20:AA22"/>
    <mergeCell ref="AB20:AB22"/>
    <mergeCell ref="X23:X25"/>
    <mergeCell ref="Y23:Y25"/>
    <mergeCell ref="Z23:Z25"/>
    <mergeCell ref="AA23:AA25"/>
    <mergeCell ref="AB23:AB25"/>
    <mergeCell ref="X26:X28"/>
    <mergeCell ref="Y26:Y28"/>
    <mergeCell ref="Z26:Z28"/>
    <mergeCell ref="AA26:AA28"/>
    <mergeCell ref="AB26:AB28"/>
    <mergeCell ref="X29:X31"/>
    <mergeCell ref="Y29:Y31"/>
    <mergeCell ref="Z29:Z31"/>
    <mergeCell ref="AA29:AA31"/>
    <mergeCell ref="AB29:AB31"/>
    <mergeCell ref="X32:X34"/>
    <mergeCell ref="Y32:Y34"/>
    <mergeCell ref="Z32:Z34"/>
    <mergeCell ref="AA32:AA34"/>
    <mergeCell ref="AB32:AB34"/>
    <mergeCell ref="X35:X37"/>
    <mergeCell ref="Y35:Y37"/>
    <mergeCell ref="Z35:Z37"/>
    <mergeCell ref="AA35:AA37"/>
    <mergeCell ref="AB35:AB37"/>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5"/>
  <sheetViews>
    <sheetView topLeftCell="AB1" zoomScale="60" zoomScaleNormal="60" workbookViewId="0">
      <selection activeCell="AL112" sqref="AL112"/>
    </sheetView>
  </sheetViews>
  <sheetFormatPr baseColWidth="10" defaultRowHeight="15"/>
  <cols>
    <col min="1" max="1" width="21.7109375" customWidth="1"/>
    <col min="2" max="2" width="27.42578125" customWidth="1"/>
    <col min="3" max="3" width="23.28515625" customWidth="1"/>
    <col min="4" max="4" width="19" customWidth="1"/>
    <col min="5" max="5" width="23.7109375" customWidth="1"/>
    <col min="6" max="6" width="13.7109375" customWidth="1"/>
    <col min="7" max="7" width="14.42578125" customWidth="1"/>
    <col min="8" max="8" width="14.140625" customWidth="1"/>
    <col min="9" max="9" width="15.140625" customWidth="1"/>
    <col min="10" max="10" width="19.28515625" customWidth="1"/>
    <col min="11" max="11" width="14.42578125" customWidth="1"/>
    <col min="12" max="12" width="12.42578125" customWidth="1"/>
    <col min="13" max="13" width="13.28515625" customWidth="1"/>
    <col min="14" max="14" width="20.85546875" customWidth="1"/>
    <col min="15" max="15" width="26.85546875" customWidth="1"/>
    <col min="16" max="16" width="42.85546875" customWidth="1"/>
    <col min="17" max="17" width="16.42578125" customWidth="1"/>
    <col min="18" max="18" width="45.42578125" customWidth="1"/>
    <col min="19" max="19" width="25.5703125" customWidth="1"/>
    <col min="20" max="20" width="27.85546875" customWidth="1"/>
    <col min="21" max="21" width="32.140625" customWidth="1"/>
    <col min="22" max="22" width="19" customWidth="1"/>
    <col min="23" max="23" width="50.5703125" customWidth="1"/>
    <col min="24" max="24" width="25.5703125" customWidth="1"/>
    <col min="25" max="25" width="27.85546875" customWidth="1"/>
    <col min="26" max="26" width="64.140625" customWidth="1"/>
    <col min="27" max="27" width="19" customWidth="1"/>
    <col min="28" max="28" width="82.85546875" customWidth="1"/>
    <col min="29" max="29" width="25.5703125" customWidth="1"/>
    <col min="30" max="30" width="27.85546875" customWidth="1"/>
    <col min="31" max="31" width="32.140625" customWidth="1"/>
    <col min="32" max="32" width="19" customWidth="1"/>
    <col min="33" max="33" width="50.5703125" customWidth="1"/>
    <col min="34" max="34" width="19.28515625" style="101" bestFit="1" customWidth="1"/>
  </cols>
  <sheetData>
    <row r="1" spans="1:34" ht="15" customHeight="1">
      <c r="A1" s="200"/>
      <c r="B1" s="200"/>
      <c r="C1" s="324" t="s">
        <v>384</v>
      </c>
      <c r="D1" s="324"/>
      <c r="E1" s="324"/>
      <c r="F1" s="324"/>
      <c r="G1" s="324"/>
      <c r="H1" s="324"/>
      <c r="I1" s="324"/>
      <c r="J1" s="324"/>
      <c r="K1" s="324"/>
      <c r="L1" s="324"/>
      <c r="M1" s="324"/>
      <c r="N1" s="324"/>
      <c r="O1" s="324"/>
      <c r="P1" s="324"/>
      <c r="Q1" s="324"/>
      <c r="R1" s="324"/>
      <c r="S1" s="324"/>
      <c r="T1" s="324"/>
      <c r="U1" s="324"/>
      <c r="V1" s="324"/>
      <c r="W1" s="324"/>
      <c r="X1" s="69"/>
      <c r="Y1" s="69"/>
      <c r="Z1" s="69"/>
      <c r="AA1" s="69"/>
      <c r="AB1" s="69"/>
    </row>
    <row r="2" spans="1:34">
      <c r="A2" s="200"/>
      <c r="B2" s="200"/>
      <c r="C2" s="324"/>
      <c r="D2" s="324"/>
      <c r="E2" s="324"/>
      <c r="F2" s="324"/>
      <c r="G2" s="324"/>
      <c r="H2" s="324"/>
      <c r="I2" s="324"/>
      <c r="J2" s="324"/>
      <c r="K2" s="324"/>
      <c r="L2" s="324"/>
      <c r="M2" s="324"/>
      <c r="N2" s="324"/>
      <c r="O2" s="324"/>
      <c r="P2" s="324"/>
      <c r="Q2" s="324"/>
      <c r="R2" s="324"/>
      <c r="S2" s="324"/>
      <c r="T2" s="324"/>
      <c r="U2" s="324"/>
      <c r="V2" s="324"/>
      <c r="W2" s="324"/>
      <c r="X2" s="69"/>
      <c r="Y2" s="69"/>
      <c r="Z2" s="69"/>
      <c r="AA2" s="69"/>
      <c r="AB2" s="69"/>
    </row>
    <row r="3" spans="1:34">
      <c r="A3" s="200"/>
      <c r="B3" s="200"/>
      <c r="C3" s="324"/>
      <c r="D3" s="324"/>
      <c r="E3" s="324"/>
      <c r="F3" s="324"/>
      <c r="G3" s="324"/>
      <c r="H3" s="324"/>
      <c r="I3" s="324"/>
      <c r="J3" s="324"/>
      <c r="K3" s="324"/>
      <c r="L3" s="324"/>
      <c r="M3" s="324"/>
      <c r="N3" s="324"/>
      <c r="O3" s="324"/>
      <c r="P3" s="324"/>
      <c r="Q3" s="324"/>
      <c r="R3" s="324"/>
      <c r="S3" s="324"/>
      <c r="T3" s="324"/>
      <c r="U3" s="324"/>
      <c r="V3" s="324"/>
      <c r="W3" s="324"/>
      <c r="X3" s="69"/>
      <c r="Y3" s="69"/>
      <c r="Z3" s="69"/>
      <c r="AA3" s="69"/>
      <c r="AB3" s="69"/>
    </row>
    <row r="4" spans="1:34">
      <c r="A4" s="200"/>
      <c r="B4" s="200"/>
      <c r="C4" s="324"/>
      <c r="D4" s="324"/>
      <c r="E4" s="324"/>
      <c r="F4" s="324"/>
      <c r="G4" s="324"/>
      <c r="H4" s="324"/>
      <c r="I4" s="324"/>
      <c r="J4" s="324"/>
      <c r="K4" s="324"/>
      <c r="L4" s="324"/>
      <c r="M4" s="324"/>
      <c r="N4" s="324"/>
      <c r="O4" s="324"/>
      <c r="P4" s="324"/>
      <c r="Q4" s="324"/>
      <c r="R4" s="324"/>
      <c r="S4" s="324"/>
      <c r="T4" s="324"/>
      <c r="U4" s="324"/>
      <c r="V4" s="324"/>
      <c r="W4" s="324"/>
      <c r="X4" s="69"/>
      <c r="Y4" s="69"/>
      <c r="Z4" s="69"/>
      <c r="AA4" s="69"/>
      <c r="AB4" s="69"/>
    </row>
    <row r="5" spans="1:34" ht="15" customHeight="1">
      <c r="A5" s="539" t="s">
        <v>1</v>
      </c>
      <c r="B5" s="539"/>
      <c r="C5" s="539"/>
      <c r="D5" s="539"/>
      <c r="E5" s="539"/>
      <c r="F5" s="539"/>
      <c r="G5" s="539"/>
      <c r="H5" s="539"/>
      <c r="I5" s="539"/>
      <c r="J5" s="539"/>
      <c r="K5" s="539"/>
      <c r="L5" s="539"/>
      <c r="M5" s="539"/>
      <c r="N5" s="539"/>
      <c r="O5" s="539"/>
      <c r="P5" s="539"/>
      <c r="Q5" s="539"/>
      <c r="R5" s="539"/>
      <c r="S5" s="539"/>
      <c r="T5" s="539"/>
      <c r="U5" s="539"/>
      <c r="V5" s="539"/>
      <c r="W5" s="539"/>
      <c r="X5" s="78"/>
      <c r="Y5" s="78"/>
      <c r="Z5" s="78"/>
      <c r="AA5" s="78"/>
      <c r="AB5" s="78"/>
    </row>
    <row r="6" spans="1:34" ht="15" customHeight="1">
      <c r="A6" s="539" t="s">
        <v>385</v>
      </c>
      <c r="B6" s="539"/>
      <c r="C6" s="539"/>
      <c r="D6" s="539"/>
      <c r="E6" s="539"/>
      <c r="F6" s="539"/>
      <c r="G6" s="539"/>
      <c r="H6" s="539"/>
      <c r="I6" s="539"/>
      <c r="J6" s="539"/>
      <c r="K6" s="539"/>
      <c r="L6" s="539"/>
      <c r="M6" s="539"/>
      <c r="N6" s="539"/>
      <c r="O6" s="539"/>
      <c r="P6" s="539"/>
      <c r="Q6" s="539"/>
      <c r="R6" s="539"/>
      <c r="S6" s="539"/>
      <c r="T6" s="539"/>
      <c r="U6" s="539"/>
      <c r="V6" s="539"/>
      <c r="W6" s="539"/>
      <c r="X6" s="78"/>
      <c r="Y6" s="78"/>
      <c r="Z6" s="78"/>
      <c r="AA6" s="78"/>
      <c r="AB6" s="78"/>
    </row>
    <row r="7" spans="1:34" ht="15" customHeight="1">
      <c r="A7" s="540" t="s">
        <v>386</v>
      </c>
      <c r="B7" s="540"/>
      <c r="C7" s="540"/>
      <c r="D7" s="540"/>
      <c r="E7" s="540"/>
      <c r="F7" s="540"/>
      <c r="G7" s="540"/>
      <c r="H7" s="540"/>
      <c r="I7" s="540"/>
      <c r="J7" s="540"/>
      <c r="K7" s="540"/>
      <c r="L7" s="540"/>
      <c r="M7" s="540"/>
      <c r="N7" s="540"/>
      <c r="O7" s="540"/>
      <c r="P7" s="540"/>
      <c r="Q7" s="540"/>
      <c r="R7" s="540"/>
      <c r="S7" s="540"/>
      <c r="T7" s="540"/>
      <c r="U7" s="540"/>
      <c r="V7" s="540"/>
      <c r="W7" s="540"/>
      <c r="X7" s="79"/>
      <c r="Y7" s="79"/>
      <c r="Z7" s="79"/>
      <c r="AA7" s="79"/>
      <c r="AB7" s="79"/>
    </row>
    <row r="8" spans="1:34" ht="15" customHeight="1">
      <c r="A8" s="327" t="s">
        <v>4</v>
      </c>
      <c r="B8" s="327"/>
      <c r="C8" s="327"/>
      <c r="D8" s="327"/>
      <c r="E8" s="327"/>
      <c r="F8" s="327"/>
      <c r="G8" s="327"/>
      <c r="H8" s="327"/>
      <c r="I8" s="327"/>
      <c r="J8" s="327"/>
      <c r="K8" s="327"/>
      <c r="L8" s="327"/>
      <c r="M8" s="327"/>
      <c r="N8" s="509" t="s">
        <v>5</v>
      </c>
      <c r="O8" s="510"/>
      <c r="P8" s="510"/>
      <c r="Q8" s="510"/>
      <c r="R8" s="511"/>
      <c r="S8" s="509" t="s">
        <v>6</v>
      </c>
      <c r="T8" s="510"/>
      <c r="U8" s="510"/>
      <c r="V8" s="510"/>
      <c r="W8" s="511"/>
      <c r="X8" s="509" t="s">
        <v>700</v>
      </c>
      <c r="Y8" s="510"/>
      <c r="Z8" s="510"/>
      <c r="AA8" s="510"/>
      <c r="AB8" s="511"/>
      <c r="AC8" s="509" t="s">
        <v>814</v>
      </c>
      <c r="AD8" s="510"/>
      <c r="AE8" s="510"/>
      <c r="AF8" s="510"/>
      <c r="AG8" s="511"/>
      <c r="AH8" s="572" t="s">
        <v>864</v>
      </c>
    </row>
    <row r="9" spans="1:34" ht="24" customHeight="1">
      <c r="A9" s="332" t="s">
        <v>7</v>
      </c>
      <c r="B9" s="319" t="s">
        <v>8</v>
      </c>
      <c r="C9" s="319" t="s">
        <v>9</v>
      </c>
      <c r="D9" s="319" t="s">
        <v>10</v>
      </c>
      <c r="E9" s="319" t="s">
        <v>11</v>
      </c>
      <c r="F9" s="319" t="s">
        <v>12</v>
      </c>
      <c r="G9" s="319" t="s">
        <v>13</v>
      </c>
      <c r="H9" s="319" t="s">
        <v>14</v>
      </c>
      <c r="I9" s="319" t="s">
        <v>15</v>
      </c>
      <c r="J9" s="319" t="s">
        <v>16</v>
      </c>
      <c r="K9" s="319" t="s">
        <v>17</v>
      </c>
      <c r="L9" s="319" t="s">
        <v>18</v>
      </c>
      <c r="M9" s="319" t="s">
        <v>19</v>
      </c>
      <c r="N9" s="330" t="s">
        <v>20</v>
      </c>
      <c r="O9" s="331"/>
      <c r="P9" s="319" t="s">
        <v>21</v>
      </c>
      <c r="Q9" s="319" t="s">
        <v>22</v>
      </c>
      <c r="R9" s="319" t="s">
        <v>23</v>
      </c>
      <c r="S9" s="330" t="s">
        <v>20</v>
      </c>
      <c r="T9" s="331"/>
      <c r="U9" s="319" t="s">
        <v>21</v>
      </c>
      <c r="V9" s="319" t="s">
        <v>106</v>
      </c>
      <c r="W9" s="319" t="s">
        <v>23</v>
      </c>
      <c r="X9" s="330" t="s">
        <v>20</v>
      </c>
      <c r="Y9" s="331"/>
      <c r="Z9" s="319" t="s">
        <v>21</v>
      </c>
      <c r="AA9" s="319" t="s">
        <v>699</v>
      </c>
      <c r="AB9" s="319" t="s">
        <v>23</v>
      </c>
      <c r="AC9" s="330" t="s">
        <v>20</v>
      </c>
      <c r="AD9" s="331"/>
      <c r="AE9" s="319" t="s">
        <v>21</v>
      </c>
      <c r="AF9" s="319" t="s">
        <v>699</v>
      </c>
      <c r="AG9" s="319" t="s">
        <v>23</v>
      </c>
      <c r="AH9" s="572"/>
    </row>
    <row r="10" spans="1:34">
      <c r="A10" s="538"/>
      <c r="B10" s="537"/>
      <c r="C10" s="537"/>
      <c r="D10" s="537"/>
      <c r="E10" s="537"/>
      <c r="F10" s="537"/>
      <c r="G10" s="537"/>
      <c r="H10" s="537"/>
      <c r="I10" s="537"/>
      <c r="J10" s="537"/>
      <c r="K10" s="537"/>
      <c r="L10" s="537"/>
      <c r="M10" s="320"/>
      <c r="N10" s="22" t="s">
        <v>24</v>
      </c>
      <c r="O10" s="23" t="s">
        <v>25</v>
      </c>
      <c r="P10" s="320"/>
      <c r="Q10" s="320"/>
      <c r="R10" s="320"/>
      <c r="S10" s="22" t="s">
        <v>24</v>
      </c>
      <c r="T10" s="23" t="s">
        <v>25</v>
      </c>
      <c r="U10" s="320"/>
      <c r="V10" s="320"/>
      <c r="W10" s="320"/>
      <c r="X10" s="22" t="s">
        <v>24</v>
      </c>
      <c r="Y10" s="23" t="s">
        <v>25</v>
      </c>
      <c r="Z10" s="320"/>
      <c r="AA10" s="320"/>
      <c r="AB10" s="320"/>
      <c r="AC10" s="22" t="s">
        <v>24</v>
      </c>
      <c r="AD10" s="23" t="s">
        <v>25</v>
      </c>
      <c r="AE10" s="320"/>
      <c r="AF10" s="320"/>
      <c r="AG10" s="320"/>
      <c r="AH10" s="572"/>
    </row>
    <row r="11" spans="1:34" ht="36" customHeight="1">
      <c r="A11" s="558">
        <v>1</v>
      </c>
      <c r="B11" s="515" t="s">
        <v>387</v>
      </c>
      <c r="C11" s="544" t="s">
        <v>388</v>
      </c>
      <c r="D11" s="556" t="s">
        <v>389</v>
      </c>
      <c r="E11" s="515" t="s">
        <v>390</v>
      </c>
      <c r="F11" s="542">
        <v>1</v>
      </c>
      <c r="G11" s="542">
        <v>1</v>
      </c>
      <c r="H11" s="542">
        <v>1</v>
      </c>
      <c r="I11" s="542">
        <v>1</v>
      </c>
      <c r="J11" s="542">
        <v>1</v>
      </c>
      <c r="K11" s="517" t="s">
        <v>27</v>
      </c>
      <c r="L11" s="517" t="s">
        <v>28</v>
      </c>
      <c r="M11" s="57" t="s">
        <v>29</v>
      </c>
      <c r="N11" s="514" t="s">
        <v>391</v>
      </c>
      <c r="O11" s="175" t="s">
        <v>392</v>
      </c>
      <c r="P11" s="175" t="s">
        <v>393</v>
      </c>
      <c r="Q11" s="519">
        <v>1</v>
      </c>
      <c r="R11" s="172" t="s">
        <v>394</v>
      </c>
      <c r="S11" s="514" t="s">
        <v>391</v>
      </c>
      <c r="T11" s="175" t="s">
        <v>392</v>
      </c>
      <c r="U11" s="175" t="s">
        <v>393</v>
      </c>
      <c r="V11" s="519">
        <v>1</v>
      </c>
      <c r="W11" s="172" t="s">
        <v>394</v>
      </c>
      <c r="X11" s="181" t="s">
        <v>391</v>
      </c>
      <c r="Y11" s="175" t="s">
        <v>392</v>
      </c>
      <c r="Z11" s="175" t="s">
        <v>393</v>
      </c>
      <c r="AA11" s="512">
        <v>1</v>
      </c>
      <c r="AB11" s="172" t="s">
        <v>394</v>
      </c>
      <c r="AC11" s="181" t="s">
        <v>391</v>
      </c>
      <c r="AD11" s="175" t="s">
        <v>392</v>
      </c>
      <c r="AE11" s="175" t="s">
        <v>869</v>
      </c>
      <c r="AF11" s="505">
        <v>1</v>
      </c>
      <c r="AG11" s="172" t="s">
        <v>870</v>
      </c>
      <c r="AH11" s="501">
        <f>(AF11+AA11+V11+Q11)/4</f>
        <v>1</v>
      </c>
    </row>
    <row r="12" spans="1:34" ht="36">
      <c r="A12" s="558"/>
      <c r="B12" s="515"/>
      <c r="C12" s="544"/>
      <c r="D12" s="556"/>
      <c r="E12" s="515"/>
      <c r="F12" s="542"/>
      <c r="G12" s="542"/>
      <c r="H12" s="542"/>
      <c r="I12" s="542"/>
      <c r="J12" s="542"/>
      <c r="K12" s="517"/>
      <c r="L12" s="517"/>
      <c r="M12" s="58" t="s">
        <v>34</v>
      </c>
      <c r="N12" s="515"/>
      <c r="O12" s="176"/>
      <c r="P12" s="176"/>
      <c r="Q12" s="520"/>
      <c r="R12" s="173"/>
      <c r="S12" s="515"/>
      <c r="T12" s="176"/>
      <c r="U12" s="176"/>
      <c r="V12" s="520"/>
      <c r="W12" s="173"/>
      <c r="X12" s="182"/>
      <c r="Y12" s="176"/>
      <c r="Z12" s="176"/>
      <c r="AA12" s="513"/>
      <c r="AB12" s="173"/>
      <c r="AC12" s="182"/>
      <c r="AD12" s="176"/>
      <c r="AE12" s="176"/>
      <c r="AF12" s="505"/>
      <c r="AG12" s="173"/>
      <c r="AH12" s="501"/>
    </row>
    <row r="13" spans="1:34" ht="36">
      <c r="A13" s="558"/>
      <c r="B13" s="516"/>
      <c r="C13" s="544"/>
      <c r="D13" s="556"/>
      <c r="E13" s="515"/>
      <c r="F13" s="542"/>
      <c r="G13" s="542"/>
      <c r="H13" s="542"/>
      <c r="I13" s="542"/>
      <c r="J13" s="542"/>
      <c r="K13" s="517"/>
      <c r="L13" s="517"/>
      <c r="M13" s="59" t="s">
        <v>35</v>
      </c>
      <c r="N13" s="515"/>
      <c r="O13" s="177"/>
      <c r="P13" s="177"/>
      <c r="Q13" s="520"/>
      <c r="R13" s="174"/>
      <c r="S13" s="515"/>
      <c r="T13" s="177"/>
      <c r="U13" s="177"/>
      <c r="V13" s="520"/>
      <c r="W13" s="174"/>
      <c r="X13" s="182"/>
      <c r="Y13" s="177"/>
      <c r="Z13" s="177"/>
      <c r="AA13" s="513"/>
      <c r="AB13" s="174"/>
      <c r="AC13" s="182"/>
      <c r="AD13" s="177"/>
      <c r="AE13" s="177"/>
      <c r="AF13" s="505"/>
      <c r="AG13" s="174"/>
      <c r="AH13" s="501"/>
    </row>
    <row r="14" spans="1:34" ht="36" customHeight="1">
      <c r="A14" s="558"/>
      <c r="B14" s="514" t="s">
        <v>395</v>
      </c>
      <c r="C14" s="544"/>
      <c r="D14" s="556"/>
      <c r="E14" s="515"/>
      <c r="F14" s="542"/>
      <c r="G14" s="542"/>
      <c r="H14" s="542"/>
      <c r="I14" s="542"/>
      <c r="J14" s="542"/>
      <c r="K14" s="517"/>
      <c r="L14" s="517"/>
      <c r="M14" s="57" t="s">
        <v>29</v>
      </c>
      <c r="N14" s="515"/>
      <c r="O14" s="175" t="s">
        <v>396</v>
      </c>
      <c r="P14" s="175" t="s">
        <v>397</v>
      </c>
      <c r="Q14" s="519">
        <v>1</v>
      </c>
      <c r="R14" s="172" t="s">
        <v>398</v>
      </c>
      <c r="S14" s="515"/>
      <c r="T14" s="175" t="s">
        <v>396</v>
      </c>
      <c r="U14" s="175" t="s">
        <v>674</v>
      </c>
      <c r="V14" s="519">
        <v>1</v>
      </c>
      <c r="W14" s="172" t="s">
        <v>398</v>
      </c>
      <c r="X14" s="182"/>
      <c r="Y14" s="175" t="s">
        <v>396</v>
      </c>
      <c r="Z14" s="175" t="s">
        <v>674</v>
      </c>
      <c r="AA14" s="512">
        <v>1</v>
      </c>
      <c r="AB14" s="172" t="s">
        <v>398</v>
      </c>
      <c r="AC14" s="182"/>
      <c r="AD14" s="175" t="s">
        <v>871</v>
      </c>
      <c r="AE14" s="175" t="s">
        <v>872</v>
      </c>
      <c r="AF14" s="505">
        <v>1</v>
      </c>
      <c r="AG14" s="172" t="s">
        <v>873</v>
      </c>
      <c r="AH14" s="501">
        <f>(AF14+AA14+V14+Q14)/4</f>
        <v>1</v>
      </c>
    </row>
    <row r="15" spans="1:34" ht="36">
      <c r="A15" s="558"/>
      <c r="B15" s="515"/>
      <c r="C15" s="544"/>
      <c r="D15" s="556"/>
      <c r="E15" s="515"/>
      <c r="F15" s="542"/>
      <c r="G15" s="542"/>
      <c r="H15" s="542"/>
      <c r="I15" s="542"/>
      <c r="J15" s="542"/>
      <c r="K15" s="517"/>
      <c r="L15" s="517"/>
      <c r="M15" s="58" t="s">
        <v>34</v>
      </c>
      <c r="N15" s="515"/>
      <c r="O15" s="176"/>
      <c r="P15" s="176"/>
      <c r="Q15" s="520"/>
      <c r="R15" s="173"/>
      <c r="S15" s="515"/>
      <c r="T15" s="176"/>
      <c r="U15" s="176"/>
      <c r="V15" s="520"/>
      <c r="W15" s="173"/>
      <c r="X15" s="182"/>
      <c r="Y15" s="176"/>
      <c r="Z15" s="176"/>
      <c r="AA15" s="513"/>
      <c r="AB15" s="173"/>
      <c r="AC15" s="182"/>
      <c r="AD15" s="176"/>
      <c r="AE15" s="176"/>
      <c r="AF15" s="505"/>
      <c r="AG15" s="173"/>
      <c r="AH15" s="501"/>
    </row>
    <row r="16" spans="1:34" ht="36">
      <c r="A16" s="558"/>
      <c r="B16" s="516"/>
      <c r="C16" s="544"/>
      <c r="D16" s="556"/>
      <c r="E16" s="515"/>
      <c r="F16" s="542"/>
      <c r="G16" s="542"/>
      <c r="H16" s="542"/>
      <c r="I16" s="542"/>
      <c r="J16" s="542"/>
      <c r="K16" s="517"/>
      <c r="L16" s="517"/>
      <c r="M16" s="59" t="s">
        <v>35</v>
      </c>
      <c r="N16" s="515"/>
      <c r="O16" s="177"/>
      <c r="P16" s="177"/>
      <c r="Q16" s="520"/>
      <c r="R16" s="174"/>
      <c r="S16" s="515"/>
      <c r="T16" s="177"/>
      <c r="U16" s="177"/>
      <c r="V16" s="520"/>
      <c r="W16" s="174"/>
      <c r="X16" s="182"/>
      <c r="Y16" s="177"/>
      <c r="Z16" s="177"/>
      <c r="AA16" s="513"/>
      <c r="AB16" s="174"/>
      <c r="AC16" s="182"/>
      <c r="AD16" s="177"/>
      <c r="AE16" s="177"/>
      <c r="AF16" s="505"/>
      <c r="AG16" s="174"/>
      <c r="AH16" s="501"/>
    </row>
    <row r="17" spans="1:34" ht="36" customHeight="1">
      <c r="A17" s="558"/>
      <c r="B17" s="514" t="s">
        <v>399</v>
      </c>
      <c r="C17" s="544"/>
      <c r="D17" s="556"/>
      <c r="E17" s="515"/>
      <c r="F17" s="542"/>
      <c r="G17" s="542"/>
      <c r="H17" s="542"/>
      <c r="I17" s="542"/>
      <c r="J17" s="542"/>
      <c r="K17" s="517"/>
      <c r="L17" s="517"/>
      <c r="M17" s="57" t="s">
        <v>29</v>
      </c>
      <c r="N17" s="515"/>
      <c r="O17" s="175" t="s">
        <v>400</v>
      </c>
      <c r="P17" s="175" t="s">
        <v>401</v>
      </c>
      <c r="Q17" s="519">
        <v>1</v>
      </c>
      <c r="R17" s="172" t="s">
        <v>402</v>
      </c>
      <c r="S17" s="515"/>
      <c r="T17" s="175" t="s">
        <v>400</v>
      </c>
      <c r="U17" s="175" t="s">
        <v>401</v>
      </c>
      <c r="V17" s="519">
        <v>1</v>
      </c>
      <c r="W17" s="172" t="s">
        <v>402</v>
      </c>
      <c r="X17" s="182"/>
      <c r="Y17" s="175" t="s">
        <v>400</v>
      </c>
      <c r="Z17" s="175" t="s">
        <v>401</v>
      </c>
      <c r="AA17" s="512">
        <v>1</v>
      </c>
      <c r="AB17" s="172" t="s">
        <v>402</v>
      </c>
      <c r="AC17" s="182"/>
      <c r="AD17" s="175" t="s">
        <v>874</v>
      </c>
      <c r="AE17" s="175" t="s">
        <v>875</v>
      </c>
      <c r="AF17" s="505">
        <v>1</v>
      </c>
      <c r="AG17" s="172" t="s">
        <v>876</v>
      </c>
      <c r="AH17" s="501">
        <f>(AF17+AA17+V17+Q17)/4</f>
        <v>1</v>
      </c>
    </row>
    <row r="18" spans="1:34" ht="36">
      <c r="A18" s="558"/>
      <c r="B18" s="515"/>
      <c r="C18" s="544"/>
      <c r="D18" s="556"/>
      <c r="E18" s="515"/>
      <c r="F18" s="542"/>
      <c r="G18" s="542"/>
      <c r="H18" s="542"/>
      <c r="I18" s="542"/>
      <c r="J18" s="542"/>
      <c r="K18" s="517"/>
      <c r="L18" s="517"/>
      <c r="M18" s="58" t="s">
        <v>34</v>
      </c>
      <c r="N18" s="515"/>
      <c r="O18" s="176"/>
      <c r="P18" s="176"/>
      <c r="Q18" s="520"/>
      <c r="R18" s="173"/>
      <c r="S18" s="515"/>
      <c r="T18" s="176"/>
      <c r="U18" s="176"/>
      <c r="V18" s="520"/>
      <c r="W18" s="173"/>
      <c r="X18" s="182"/>
      <c r="Y18" s="176"/>
      <c r="Z18" s="176"/>
      <c r="AA18" s="513"/>
      <c r="AB18" s="173"/>
      <c r="AC18" s="182"/>
      <c r="AD18" s="176"/>
      <c r="AE18" s="176"/>
      <c r="AF18" s="505"/>
      <c r="AG18" s="173"/>
      <c r="AH18" s="501"/>
    </row>
    <row r="19" spans="1:34" ht="36">
      <c r="A19" s="558"/>
      <c r="B19" s="516"/>
      <c r="C19" s="544"/>
      <c r="D19" s="556"/>
      <c r="E19" s="515"/>
      <c r="F19" s="542"/>
      <c r="G19" s="542"/>
      <c r="H19" s="542"/>
      <c r="I19" s="542"/>
      <c r="J19" s="542"/>
      <c r="K19" s="517"/>
      <c r="L19" s="517"/>
      <c r="M19" s="59" t="s">
        <v>35</v>
      </c>
      <c r="N19" s="515"/>
      <c r="O19" s="177"/>
      <c r="P19" s="177"/>
      <c r="Q19" s="520"/>
      <c r="R19" s="174"/>
      <c r="S19" s="515"/>
      <c r="T19" s="177"/>
      <c r="U19" s="177"/>
      <c r="V19" s="520"/>
      <c r="W19" s="174"/>
      <c r="X19" s="182"/>
      <c r="Y19" s="177"/>
      <c r="Z19" s="177"/>
      <c r="AA19" s="513"/>
      <c r="AB19" s="174"/>
      <c r="AC19" s="182"/>
      <c r="AD19" s="177"/>
      <c r="AE19" s="177"/>
      <c r="AF19" s="505"/>
      <c r="AG19" s="174"/>
      <c r="AH19" s="501"/>
    </row>
    <row r="20" spans="1:34" ht="36" customHeight="1">
      <c r="A20" s="558"/>
      <c r="B20" s="181" t="s">
        <v>403</v>
      </c>
      <c r="C20" s="544"/>
      <c r="D20" s="556"/>
      <c r="E20" s="515"/>
      <c r="F20" s="542"/>
      <c r="G20" s="542"/>
      <c r="H20" s="542"/>
      <c r="I20" s="542"/>
      <c r="J20" s="542"/>
      <c r="K20" s="517"/>
      <c r="L20" s="517"/>
      <c r="M20" s="57" t="s">
        <v>29</v>
      </c>
      <c r="N20" s="515"/>
      <c r="O20" s="175" t="s">
        <v>404</v>
      </c>
      <c r="P20" s="175" t="s">
        <v>405</v>
      </c>
      <c r="Q20" s="519">
        <v>1</v>
      </c>
      <c r="R20" s="172" t="s">
        <v>406</v>
      </c>
      <c r="S20" s="515"/>
      <c r="T20" s="175" t="s">
        <v>404</v>
      </c>
      <c r="U20" s="175" t="s">
        <v>405</v>
      </c>
      <c r="V20" s="519">
        <v>1</v>
      </c>
      <c r="W20" s="172" t="s">
        <v>406</v>
      </c>
      <c r="X20" s="182"/>
      <c r="Y20" s="175" t="s">
        <v>404</v>
      </c>
      <c r="Z20" s="175" t="s">
        <v>405</v>
      </c>
      <c r="AA20" s="512">
        <v>1</v>
      </c>
      <c r="AB20" s="172" t="s">
        <v>406</v>
      </c>
      <c r="AC20" s="182"/>
      <c r="AD20" s="175" t="s">
        <v>33</v>
      </c>
      <c r="AE20" s="175" t="s">
        <v>33</v>
      </c>
      <c r="AF20" s="505">
        <v>0.9</v>
      </c>
      <c r="AG20" s="222" t="s">
        <v>922</v>
      </c>
      <c r="AH20" s="501">
        <f>(AF20+AA20+V20+Q20)/4</f>
        <v>0.97499999999999998</v>
      </c>
    </row>
    <row r="21" spans="1:34" ht="36">
      <c r="A21" s="558"/>
      <c r="B21" s="515"/>
      <c r="C21" s="544"/>
      <c r="D21" s="556"/>
      <c r="E21" s="515"/>
      <c r="F21" s="542"/>
      <c r="G21" s="542"/>
      <c r="H21" s="542"/>
      <c r="I21" s="542"/>
      <c r="J21" s="542"/>
      <c r="K21" s="517"/>
      <c r="L21" s="517"/>
      <c r="M21" s="58" t="s">
        <v>34</v>
      </c>
      <c r="N21" s="515"/>
      <c r="O21" s="176"/>
      <c r="P21" s="176"/>
      <c r="Q21" s="520"/>
      <c r="R21" s="173"/>
      <c r="S21" s="515"/>
      <c r="T21" s="176"/>
      <c r="U21" s="176"/>
      <c r="V21" s="520"/>
      <c r="W21" s="173"/>
      <c r="X21" s="182"/>
      <c r="Y21" s="176"/>
      <c r="Z21" s="176"/>
      <c r="AA21" s="513"/>
      <c r="AB21" s="173"/>
      <c r="AC21" s="182"/>
      <c r="AD21" s="176"/>
      <c r="AE21" s="176"/>
      <c r="AF21" s="505"/>
      <c r="AG21" s="222"/>
      <c r="AH21" s="501"/>
    </row>
    <row r="22" spans="1:34" ht="83.25" customHeight="1">
      <c r="A22" s="558"/>
      <c r="B22" s="516"/>
      <c r="C22" s="544"/>
      <c r="D22" s="556"/>
      <c r="E22" s="515"/>
      <c r="F22" s="542"/>
      <c r="G22" s="542"/>
      <c r="H22" s="542"/>
      <c r="I22" s="542"/>
      <c r="J22" s="542"/>
      <c r="K22" s="517"/>
      <c r="L22" s="517"/>
      <c r="M22" s="59" t="s">
        <v>35</v>
      </c>
      <c r="N22" s="515"/>
      <c r="O22" s="177"/>
      <c r="P22" s="177"/>
      <c r="Q22" s="520"/>
      <c r="R22" s="174"/>
      <c r="S22" s="515"/>
      <c r="T22" s="177"/>
      <c r="U22" s="177"/>
      <c r="V22" s="520"/>
      <c r="W22" s="174"/>
      <c r="X22" s="182"/>
      <c r="Y22" s="177"/>
      <c r="Z22" s="177"/>
      <c r="AA22" s="513"/>
      <c r="AB22" s="174"/>
      <c r="AC22" s="182"/>
      <c r="AD22" s="177"/>
      <c r="AE22" s="177"/>
      <c r="AF22" s="505"/>
      <c r="AG22" s="222"/>
      <c r="AH22" s="501"/>
    </row>
    <row r="23" spans="1:34" ht="36" customHeight="1">
      <c r="A23" s="558"/>
      <c r="B23" s="514" t="s">
        <v>407</v>
      </c>
      <c r="C23" s="544"/>
      <c r="D23" s="556"/>
      <c r="E23" s="515"/>
      <c r="F23" s="542"/>
      <c r="G23" s="542"/>
      <c r="H23" s="542"/>
      <c r="I23" s="542"/>
      <c r="J23" s="542"/>
      <c r="K23" s="517"/>
      <c r="L23" s="517"/>
      <c r="M23" s="57" t="s">
        <v>29</v>
      </c>
      <c r="N23" s="515"/>
      <c r="O23" s="175" t="s">
        <v>408</v>
      </c>
      <c r="P23" s="175" t="s">
        <v>409</v>
      </c>
      <c r="Q23" s="519">
        <v>1</v>
      </c>
      <c r="R23" s="172" t="s">
        <v>410</v>
      </c>
      <c r="S23" s="515"/>
      <c r="T23" s="175" t="s">
        <v>408</v>
      </c>
      <c r="U23" s="175" t="s">
        <v>675</v>
      </c>
      <c r="V23" s="519">
        <v>1</v>
      </c>
      <c r="W23" s="172" t="s">
        <v>410</v>
      </c>
      <c r="X23" s="182"/>
      <c r="Y23" s="175" t="s">
        <v>408</v>
      </c>
      <c r="Z23" s="175" t="s">
        <v>675</v>
      </c>
      <c r="AA23" s="512">
        <v>1</v>
      </c>
      <c r="AB23" s="172" t="s">
        <v>410</v>
      </c>
      <c r="AC23" s="182"/>
      <c r="AD23" s="175" t="s">
        <v>408</v>
      </c>
      <c r="AE23" s="175" t="s">
        <v>675</v>
      </c>
      <c r="AF23" s="505">
        <v>1</v>
      </c>
      <c r="AG23" s="172" t="s">
        <v>877</v>
      </c>
      <c r="AH23" s="501">
        <f>(AF23+AA23+V23+Q23)/4</f>
        <v>1</v>
      </c>
    </row>
    <row r="24" spans="1:34" ht="36">
      <c r="A24" s="558"/>
      <c r="B24" s="515"/>
      <c r="C24" s="544"/>
      <c r="D24" s="556"/>
      <c r="E24" s="515"/>
      <c r="F24" s="542"/>
      <c r="G24" s="542"/>
      <c r="H24" s="542"/>
      <c r="I24" s="542"/>
      <c r="J24" s="542"/>
      <c r="K24" s="517"/>
      <c r="L24" s="517"/>
      <c r="M24" s="58" t="s">
        <v>34</v>
      </c>
      <c r="N24" s="515"/>
      <c r="O24" s="176"/>
      <c r="P24" s="176"/>
      <c r="Q24" s="520"/>
      <c r="R24" s="173"/>
      <c r="S24" s="515"/>
      <c r="T24" s="176"/>
      <c r="U24" s="176"/>
      <c r="V24" s="520"/>
      <c r="W24" s="173"/>
      <c r="X24" s="182"/>
      <c r="Y24" s="176"/>
      <c r="Z24" s="176"/>
      <c r="AA24" s="513"/>
      <c r="AB24" s="173"/>
      <c r="AC24" s="182"/>
      <c r="AD24" s="176"/>
      <c r="AE24" s="176"/>
      <c r="AF24" s="505"/>
      <c r="AG24" s="173"/>
      <c r="AH24" s="501"/>
    </row>
    <row r="25" spans="1:34" ht="36">
      <c r="A25" s="559"/>
      <c r="B25" s="516"/>
      <c r="C25" s="545"/>
      <c r="D25" s="556"/>
      <c r="E25" s="516"/>
      <c r="F25" s="546"/>
      <c r="G25" s="546"/>
      <c r="H25" s="546"/>
      <c r="I25" s="546"/>
      <c r="J25" s="546"/>
      <c r="K25" s="518"/>
      <c r="L25" s="518"/>
      <c r="M25" s="59" t="s">
        <v>35</v>
      </c>
      <c r="N25" s="516"/>
      <c r="O25" s="177"/>
      <c r="P25" s="177"/>
      <c r="Q25" s="520"/>
      <c r="R25" s="174"/>
      <c r="S25" s="516"/>
      <c r="T25" s="177"/>
      <c r="U25" s="177"/>
      <c r="V25" s="520"/>
      <c r="W25" s="174"/>
      <c r="X25" s="183"/>
      <c r="Y25" s="177"/>
      <c r="Z25" s="177"/>
      <c r="AA25" s="513"/>
      <c r="AB25" s="174"/>
      <c r="AC25" s="183"/>
      <c r="AD25" s="177"/>
      <c r="AE25" s="177"/>
      <c r="AF25" s="505"/>
      <c r="AG25" s="174"/>
      <c r="AH25" s="501"/>
    </row>
    <row r="26" spans="1:34" ht="36" customHeight="1">
      <c r="A26" s="549">
        <v>1</v>
      </c>
      <c r="B26" s="226" t="s">
        <v>411</v>
      </c>
      <c r="C26" s="547" t="s">
        <v>412</v>
      </c>
      <c r="D26" s="556"/>
      <c r="E26" s="531" t="s">
        <v>413</v>
      </c>
      <c r="F26" s="549">
        <v>1</v>
      </c>
      <c r="G26" s="549">
        <v>1</v>
      </c>
      <c r="H26" s="549">
        <v>1</v>
      </c>
      <c r="I26" s="549">
        <v>1</v>
      </c>
      <c r="J26" s="549">
        <v>1</v>
      </c>
      <c r="K26" s="521" t="s">
        <v>27</v>
      </c>
      <c r="L26" s="521" t="s">
        <v>28</v>
      </c>
      <c r="M26" s="57" t="s">
        <v>29</v>
      </c>
      <c r="N26" s="521" t="s">
        <v>391</v>
      </c>
      <c r="O26" s="527" t="s">
        <v>414</v>
      </c>
      <c r="P26" s="527" t="s">
        <v>415</v>
      </c>
      <c r="Q26" s="519">
        <v>1</v>
      </c>
      <c r="R26" s="524" t="s">
        <v>416</v>
      </c>
      <c r="S26" s="521" t="s">
        <v>391</v>
      </c>
      <c r="T26" s="527" t="s">
        <v>414</v>
      </c>
      <c r="U26" s="527" t="s">
        <v>415</v>
      </c>
      <c r="V26" s="519">
        <v>1</v>
      </c>
      <c r="W26" s="524" t="s">
        <v>416</v>
      </c>
      <c r="X26" s="220" t="s">
        <v>391</v>
      </c>
      <c r="Y26" s="175" t="s">
        <v>414</v>
      </c>
      <c r="Z26" s="175" t="s">
        <v>415</v>
      </c>
      <c r="AA26" s="512">
        <v>1</v>
      </c>
      <c r="AB26" s="172" t="s">
        <v>416</v>
      </c>
      <c r="AC26" s="220" t="s">
        <v>391</v>
      </c>
      <c r="AD26" s="175" t="s">
        <v>414</v>
      </c>
      <c r="AE26" s="175" t="s">
        <v>878</v>
      </c>
      <c r="AF26" s="505">
        <v>1</v>
      </c>
      <c r="AG26" s="172" t="s">
        <v>879</v>
      </c>
      <c r="AH26" s="501">
        <f>(AF26+AA26+V26+Q26)/4</f>
        <v>1</v>
      </c>
    </row>
    <row r="27" spans="1:34" ht="36">
      <c r="A27" s="549"/>
      <c r="B27" s="531"/>
      <c r="C27" s="547"/>
      <c r="D27" s="556"/>
      <c r="E27" s="531"/>
      <c r="F27" s="549"/>
      <c r="G27" s="549"/>
      <c r="H27" s="549"/>
      <c r="I27" s="549"/>
      <c r="J27" s="549"/>
      <c r="K27" s="521"/>
      <c r="L27" s="521"/>
      <c r="M27" s="58" t="s">
        <v>34</v>
      </c>
      <c r="N27" s="521"/>
      <c r="O27" s="517"/>
      <c r="P27" s="517"/>
      <c r="Q27" s="532"/>
      <c r="R27" s="525"/>
      <c r="S27" s="521"/>
      <c r="T27" s="517"/>
      <c r="U27" s="517"/>
      <c r="V27" s="532"/>
      <c r="W27" s="525"/>
      <c r="X27" s="220"/>
      <c r="Y27" s="176"/>
      <c r="Z27" s="176"/>
      <c r="AA27" s="529"/>
      <c r="AB27" s="173"/>
      <c r="AC27" s="220"/>
      <c r="AD27" s="176"/>
      <c r="AE27" s="176"/>
      <c r="AF27" s="507"/>
      <c r="AG27" s="173"/>
      <c r="AH27" s="501"/>
    </row>
    <row r="28" spans="1:34" ht="36">
      <c r="A28" s="549"/>
      <c r="B28" s="531"/>
      <c r="C28" s="547"/>
      <c r="D28" s="556"/>
      <c r="E28" s="531"/>
      <c r="F28" s="549"/>
      <c r="G28" s="549"/>
      <c r="H28" s="549"/>
      <c r="I28" s="549"/>
      <c r="J28" s="549"/>
      <c r="K28" s="521"/>
      <c r="L28" s="521"/>
      <c r="M28" s="59" t="s">
        <v>35</v>
      </c>
      <c r="N28" s="521"/>
      <c r="O28" s="518"/>
      <c r="P28" s="518"/>
      <c r="Q28" s="533"/>
      <c r="R28" s="526"/>
      <c r="S28" s="521"/>
      <c r="T28" s="518"/>
      <c r="U28" s="518"/>
      <c r="V28" s="533"/>
      <c r="W28" s="526"/>
      <c r="X28" s="220"/>
      <c r="Y28" s="177"/>
      <c r="Z28" s="177"/>
      <c r="AA28" s="530"/>
      <c r="AB28" s="174"/>
      <c r="AC28" s="220"/>
      <c r="AD28" s="177"/>
      <c r="AE28" s="177"/>
      <c r="AF28" s="507"/>
      <c r="AG28" s="174"/>
      <c r="AH28" s="501"/>
    </row>
    <row r="29" spans="1:34" ht="36" customHeight="1">
      <c r="A29" s="543">
        <v>0.8</v>
      </c>
      <c r="B29" s="514" t="s">
        <v>417</v>
      </c>
      <c r="C29" s="543" t="s">
        <v>418</v>
      </c>
      <c r="D29" s="556"/>
      <c r="E29" s="514" t="s">
        <v>419</v>
      </c>
      <c r="F29" s="541">
        <v>0.8</v>
      </c>
      <c r="G29" s="541">
        <v>0.8</v>
      </c>
      <c r="H29" s="541">
        <v>0.8</v>
      </c>
      <c r="I29" s="541">
        <v>0.8</v>
      </c>
      <c r="J29" s="541">
        <v>0.8</v>
      </c>
      <c r="K29" s="527" t="s">
        <v>27</v>
      </c>
      <c r="L29" s="527" t="s">
        <v>28</v>
      </c>
      <c r="M29" s="57" t="s">
        <v>29</v>
      </c>
      <c r="N29" s="514" t="s">
        <v>391</v>
      </c>
      <c r="O29" s="175" t="s">
        <v>420</v>
      </c>
      <c r="P29" s="175" t="s">
        <v>421</v>
      </c>
      <c r="Q29" s="169">
        <v>1</v>
      </c>
      <c r="R29" s="175" t="s">
        <v>422</v>
      </c>
      <c r="S29" s="514" t="s">
        <v>391</v>
      </c>
      <c r="T29" s="175" t="s">
        <v>420</v>
      </c>
      <c r="U29" s="175" t="s">
        <v>421</v>
      </c>
      <c r="V29" s="169">
        <v>1</v>
      </c>
      <c r="W29" s="175" t="s">
        <v>422</v>
      </c>
      <c r="X29" s="181" t="s">
        <v>391</v>
      </c>
      <c r="Y29" s="175" t="s">
        <v>420</v>
      </c>
      <c r="Z29" s="175" t="s">
        <v>421</v>
      </c>
      <c r="AA29" s="169">
        <v>1</v>
      </c>
      <c r="AB29" s="175" t="s">
        <v>422</v>
      </c>
      <c r="AC29" s="181" t="s">
        <v>391</v>
      </c>
      <c r="AD29" s="175" t="s">
        <v>880</v>
      </c>
      <c r="AE29" s="175" t="s">
        <v>881</v>
      </c>
      <c r="AF29" s="508">
        <v>0.95</v>
      </c>
      <c r="AG29" s="220" t="s">
        <v>882</v>
      </c>
      <c r="AH29" s="501">
        <f>(AF29+AA29+V29+Q29)/4</f>
        <v>0.98750000000000004</v>
      </c>
    </row>
    <row r="30" spans="1:34" ht="36">
      <c r="A30" s="544"/>
      <c r="B30" s="515"/>
      <c r="C30" s="544"/>
      <c r="D30" s="556"/>
      <c r="E30" s="515"/>
      <c r="F30" s="542"/>
      <c r="G30" s="542"/>
      <c r="H30" s="542"/>
      <c r="I30" s="542"/>
      <c r="J30" s="542"/>
      <c r="K30" s="517"/>
      <c r="L30" s="517"/>
      <c r="M30" s="58" t="s">
        <v>34</v>
      </c>
      <c r="N30" s="515"/>
      <c r="O30" s="176"/>
      <c r="P30" s="176"/>
      <c r="Q30" s="170"/>
      <c r="R30" s="176"/>
      <c r="S30" s="515"/>
      <c r="T30" s="176"/>
      <c r="U30" s="176"/>
      <c r="V30" s="170"/>
      <c r="W30" s="176"/>
      <c r="X30" s="182"/>
      <c r="Y30" s="176"/>
      <c r="Z30" s="176"/>
      <c r="AA30" s="170"/>
      <c r="AB30" s="176"/>
      <c r="AC30" s="182"/>
      <c r="AD30" s="176"/>
      <c r="AE30" s="176"/>
      <c r="AF30" s="508"/>
      <c r="AG30" s="220"/>
      <c r="AH30" s="501"/>
    </row>
    <row r="31" spans="1:34" ht="36">
      <c r="A31" s="544"/>
      <c r="B31" s="516"/>
      <c r="C31" s="544"/>
      <c r="D31" s="556"/>
      <c r="E31" s="515"/>
      <c r="F31" s="542"/>
      <c r="G31" s="542"/>
      <c r="H31" s="542"/>
      <c r="I31" s="542"/>
      <c r="J31" s="542"/>
      <c r="K31" s="517"/>
      <c r="L31" s="517"/>
      <c r="M31" s="59" t="s">
        <v>35</v>
      </c>
      <c r="N31" s="515"/>
      <c r="O31" s="176"/>
      <c r="P31" s="176"/>
      <c r="Q31" s="170"/>
      <c r="R31" s="176"/>
      <c r="S31" s="515"/>
      <c r="T31" s="176"/>
      <c r="U31" s="176"/>
      <c r="V31" s="170"/>
      <c r="W31" s="176"/>
      <c r="X31" s="182"/>
      <c r="Y31" s="176"/>
      <c r="Z31" s="176"/>
      <c r="AA31" s="170"/>
      <c r="AB31" s="176"/>
      <c r="AC31" s="182"/>
      <c r="AD31" s="176"/>
      <c r="AE31" s="176"/>
      <c r="AF31" s="508"/>
      <c r="AG31" s="220"/>
      <c r="AH31" s="501"/>
    </row>
    <row r="32" spans="1:34" ht="36" customHeight="1">
      <c r="A32" s="544"/>
      <c r="B32" s="181" t="s">
        <v>423</v>
      </c>
      <c r="C32" s="544"/>
      <c r="D32" s="556"/>
      <c r="E32" s="515"/>
      <c r="F32" s="542"/>
      <c r="G32" s="542"/>
      <c r="H32" s="542"/>
      <c r="I32" s="542"/>
      <c r="J32" s="542"/>
      <c r="K32" s="517"/>
      <c r="L32" s="517"/>
      <c r="M32" s="57" t="s">
        <v>29</v>
      </c>
      <c r="N32" s="515"/>
      <c r="O32" s="175" t="s">
        <v>424</v>
      </c>
      <c r="P32" s="175" t="s">
        <v>425</v>
      </c>
      <c r="Q32" s="169">
        <v>1</v>
      </c>
      <c r="R32" s="175" t="s">
        <v>426</v>
      </c>
      <c r="S32" s="515"/>
      <c r="T32" s="175" t="s">
        <v>424</v>
      </c>
      <c r="U32" s="175" t="s">
        <v>425</v>
      </c>
      <c r="V32" s="169">
        <v>1</v>
      </c>
      <c r="W32" s="175" t="s">
        <v>426</v>
      </c>
      <c r="X32" s="182"/>
      <c r="Y32" s="175" t="s">
        <v>424</v>
      </c>
      <c r="Z32" s="175" t="s">
        <v>425</v>
      </c>
      <c r="AA32" s="169">
        <v>1</v>
      </c>
      <c r="AB32" s="175" t="s">
        <v>426</v>
      </c>
      <c r="AC32" s="182"/>
      <c r="AD32" s="175" t="s">
        <v>883</v>
      </c>
      <c r="AE32" s="175" t="s">
        <v>884</v>
      </c>
      <c r="AF32" s="508">
        <v>1</v>
      </c>
      <c r="AG32" s="220" t="s">
        <v>885</v>
      </c>
      <c r="AH32" s="501">
        <f>(AF32+AA32+V32+Q32)/4</f>
        <v>1</v>
      </c>
    </row>
    <row r="33" spans="1:34" ht="36">
      <c r="A33" s="544"/>
      <c r="B33" s="515"/>
      <c r="C33" s="544"/>
      <c r="D33" s="556"/>
      <c r="E33" s="515"/>
      <c r="F33" s="542"/>
      <c r="G33" s="542"/>
      <c r="H33" s="542"/>
      <c r="I33" s="542"/>
      <c r="J33" s="542"/>
      <c r="K33" s="517"/>
      <c r="L33" s="517"/>
      <c r="M33" s="58" t="s">
        <v>34</v>
      </c>
      <c r="N33" s="515"/>
      <c r="O33" s="176"/>
      <c r="P33" s="176"/>
      <c r="Q33" s="170"/>
      <c r="R33" s="176"/>
      <c r="S33" s="515"/>
      <c r="T33" s="176"/>
      <c r="U33" s="176"/>
      <c r="V33" s="170"/>
      <c r="W33" s="176"/>
      <c r="X33" s="182"/>
      <c r="Y33" s="176"/>
      <c r="Z33" s="176"/>
      <c r="AA33" s="170"/>
      <c r="AB33" s="176"/>
      <c r="AC33" s="182"/>
      <c r="AD33" s="176"/>
      <c r="AE33" s="176"/>
      <c r="AF33" s="508"/>
      <c r="AG33" s="220"/>
      <c r="AH33" s="501"/>
    </row>
    <row r="34" spans="1:34" ht="36">
      <c r="A34" s="544"/>
      <c r="B34" s="516"/>
      <c r="C34" s="544"/>
      <c r="D34" s="556"/>
      <c r="E34" s="515"/>
      <c r="F34" s="542"/>
      <c r="G34" s="542"/>
      <c r="H34" s="542"/>
      <c r="I34" s="542"/>
      <c r="J34" s="542"/>
      <c r="K34" s="517"/>
      <c r="L34" s="517"/>
      <c r="M34" s="59" t="s">
        <v>35</v>
      </c>
      <c r="N34" s="515"/>
      <c r="O34" s="177"/>
      <c r="P34" s="177"/>
      <c r="Q34" s="170"/>
      <c r="R34" s="177"/>
      <c r="S34" s="515"/>
      <c r="T34" s="177"/>
      <c r="U34" s="177"/>
      <c r="V34" s="170"/>
      <c r="W34" s="177"/>
      <c r="X34" s="182"/>
      <c r="Y34" s="177"/>
      <c r="Z34" s="177"/>
      <c r="AA34" s="170"/>
      <c r="AB34" s="177"/>
      <c r="AC34" s="182"/>
      <c r="AD34" s="177"/>
      <c r="AE34" s="177"/>
      <c r="AF34" s="508"/>
      <c r="AG34" s="220"/>
      <c r="AH34" s="501"/>
    </row>
    <row r="35" spans="1:34" ht="36" customHeight="1">
      <c r="A35" s="544"/>
      <c r="B35" s="181" t="s">
        <v>427</v>
      </c>
      <c r="C35" s="544"/>
      <c r="D35" s="556"/>
      <c r="E35" s="515"/>
      <c r="F35" s="542"/>
      <c r="G35" s="542"/>
      <c r="H35" s="542"/>
      <c r="I35" s="542"/>
      <c r="J35" s="542"/>
      <c r="K35" s="517"/>
      <c r="L35" s="517"/>
      <c r="M35" s="57" t="s">
        <v>29</v>
      </c>
      <c r="N35" s="515"/>
      <c r="O35" s="175" t="s">
        <v>428</v>
      </c>
      <c r="P35" s="175" t="s">
        <v>429</v>
      </c>
      <c r="Q35" s="169">
        <v>1</v>
      </c>
      <c r="R35" s="175" t="s">
        <v>430</v>
      </c>
      <c r="S35" s="515"/>
      <c r="T35" s="175" t="s">
        <v>428</v>
      </c>
      <c r="U35" s="175" t="s">
        <v>676</v>
      </c>
      <c r="V35" s="169">
        <v>1</v>
      </c>
      <c r="W35" s="175" t="s">
        <v>430</v>
      </c>
      <c r="X35" s="182"/>
      <c r="Y35" s="175" t="s">
        <v>428</v>
      </c>
      <c r="Z35" s="175" t="s">
        <v>676</v>
      </c>
      <c r="AA35" s="169">
        <v>1</v>
      </c>
      <c r="AB35" s="175" t="s">
        <v>430</v>
      </c>
      <c r="AC35" s="182"/>
      <c r="AD35" s="175" t="s">
        <v>886</v>
      </c>
      <c r="AE35" s="175" t="s">
        <v>887</v>
      </c>
      <c r="AF35" s="508">
        <v>1</v>
      </c>
      <c r="AG35" s="220" t="s">
        <v>923</v>
      </c>
      <c r="AH35" s="501">
        <f>(AF35+AA35+V35+Q35)/4</f>
        <v>1</v>
      </c>
    </row>
    <row r="36" spans="1:34" ht="36">
      <c r="A36" s="544"/>
      <c r="B36" s="515"/>
      <c r="C36" s="544"/>
      <c r="D36" s="556"/>
      <c r="E36" s="515"/>
      <c r="F36" s="542"/>
      <c r="G36" s="542"/>
      <c r="H36" s="542"/>
      <c r="I36" s="542"/>
      <c r="J36" s="542"/>
      <c r="K36" s="517"/>
      <c r="L36" s="517"/>
      <c r="M36" s="58" t="s">
        <v>34</v>
      </c>
      <c r="N36" s="515"/>
      <c r="O36" s="176"/>
      <c r="P36" s="176"/>
      <c r="Q36" s="170"/>
      <c r="R36" s="176"/>
      <c r="S36" s="515"/>
      <c r="T36" s="176"/>
      <c r="U36" s="176"/>
      <c r="V36" s="170"/>
      <c r="W36" s="176"/>
      <c r="X36" s="182"/>
      <c r="Y36" s="176"/>
      <c r="Z36" s="176"/>
      <c r="AA36" s="170"/>
      <c r="AB36" s="176"/>
      <c r="AC36" s="182"/>
      <c r="AD36" s="176"/>
      <c r="AE36" s="176"/>
      <c r="AF36" s="508"/>
      <c r="AG36" s="220"/>
      <c r="AH36" s="501"/>
    </row>
    <row r="37" spans="1:34" ht="36">
      <c r="A37" s="544"/>
      <c r="B37" s="516"/>
      <c r="C37" s="544"/>
      <c r="D37" s="556"/>
      <c r="E37" s="515"/>
      <c r="F37" s="542"/>
      <c r="G37" s="542"/>
      <c r="H37" s="542"/>
      <c r="I37" s="542"/>
      <c r="J37" s="542"/>
      <c r="K37" s="517"/>
      <c r="L37" s="517"/>
      <c r="M37" s="59" t="s">
        <v>35</v>
      </c>
      <c r="N37" s="515"/>
      <c r="O37" s="177"/>
      <c r="P37" s="177"/>
      <c r="Q37" s="170"/>
      <c r="R37" s="177"/>
      <c r="S37" s="515"/>
      <c r="T37" s="177"/>
      <c r="U37" s="177"/>
      <c r="V37" s="170"/>
      <c r="W37" s="177"/>
      <c r="X37" s="182"/>
      <c r="Y37" s="177"/>
      <c r="Z37" s="177"/>
      <c r="AA37" s="170"/>
      <c r="AB37" s="177"/>
      <c r="AC37" s="182"/>
      <c r="AD37" s="177"/>
      <c r="AE37" s="177"/>
      <c r="AF37" s="508"/>
      <c r="AG37" s="220"/>
      <c r="AH37" s="501"/>
    </row>
    <row r="38" spans="1:34" ht="36" customHeight="1">
      <c r="A38" s="547">
        <v>1</v>
      </c>
      <c r="B38" s="521" t="s">
        <v>431</v>
      </c>
      <c r="C38" s="547" t="s">
        <v>432</v>
      </c>
      <c r="D38" s="556"/>
      <c r="E38" s="560" t="s">
        <v>433</v>
      </c>
      <c r="F38" s="561">
        <v>1</v>
      </c>
      <c r="G38" s="561">
        <v>1</v>
      </c>
      <c r="H38" s="561">
        <v>1</v>
      </c>
      <c r="I38" s="561">
        <v>1</v>
      </c>
      <c r="J38" s="561">
        <v>1</v>
      </c>
      <c r="K38" s="521" t="s">
        <v>27</v>
      </c>
      <c r="L38" s="521" t="s">
        <v>28</v>
      </c>
      <c r="M38" s="60" t="s">
        <v>29</v>
      </c>
      <c r="N38" s="521" t="s">
        <v>391</v>
      </c>
      <c r="O38" s="521" t="s">
        <v>434</v>
      </c>
      <c r="P38" s="522" t="s">
        <v>435</v>
      </c>
      <c r="Q38" s="169">
        <v>1</v>
      </c>
      <c r="R38" s="523" t="s">
        <v>436</v>
      </c>
      <c r="S38" s="521" t="s">
        <v>391</v>
      </c>
      <c r="T38" s="521" t="s">
        <v>434</v>
      </c>
      <c r="U38" s="522" t="s">
        <v>435</v>
      </c>
      <c r="V38" s="169">
        <v>1</v>
      </c>
      <c r="W38" s="523" t="s">
        <v>436</v>
      </c>
      <c r="X38" s="220" t="s">
        <v>391</v>
      </c>
      <c r="Y38" s="220" t="s">
        <v>434</v>
      </c>
      <c r="Z38" s="231" t="s">
        <v>435</v>
      </c>
      <c r="AA38" s="169">
        <v>1</v>
      </c>
      <c r="AB38" s="222" t="s">
        <v>436</v>
      </c>
      <c r="AC38" s="220" t="s">
        <v>391</v>
      </c>
      <c r="AD38" s="220" t="s">
        <v>888</v>
      </c>
      <c r="AE38" s="231" t="s">
        <v>889</v>
      </c>
      <c r="AF38" s="221">
        <v>1</v>
      </c>
      <c r="AG38" s="222" t="s">
        <v>890</v>
      </c>
      <c r="AH38" s="501">
        <f>(AF38+AA38+V38+Q38)/4</f>
        <v>1</v>
      </c>
    </row>
    <row r="39" spans="1:34" ht="36">
      <c r="A39" s="521"/>
      <c r="B39" s="521"/>
      <c r="C39" s="547"/>
      <c r="D39" s="556"/>
      <c r="E39" s="560"/>
      <c r="F39" s="561"/>
      <c r="G39" s="561"/>
      <c r="H39" s="561"/>
      <c r="I39" s="561"/>
      <c r="J39" s="561"/>
      <c r="K39" s="521"/>
      <c r="L39" s="521"/>
      <c r="M39" s="58" t="s">
        <v>34</v>
      </c>
      <c r="N39" s="521"/>
      <c r="O39" s="521"/>
      <c r="P39" s="522"/>
      <c r="Q39" s="170"/>
      <c r="R39" s="523"/>
      <c r="S39" s="521"/>
      <c r="T39" s="521"/>
      <c r="U39" s="522"/>
      <c r="V39" s="170"/>
      <c r="W39" s="523"/>
      <c r="X39" s="220"/>
      <c r="Y39" s="220"/>
      <c r="Z39" s="231"/>
      <c r="AA39" s="170"/>
      <c r="AB39" s="222"/>
      <c r="AC39" s="220"/>
      <c r="AD39" s="220"/>
      <c r="AE39" s="231"/>
      <c r="AF39" s="221"/>
      <c r="AG39" s="222"/>
      <c r="AH39" s="501"/>
    </row>
    <row r="40" spans="1:34" ht="36">
      <c r="A40" s="521"/>
      <c r="B40" s="521"/>
      <c r="C40" s="547"/>
      <c r="D40" s="556"/>
      <c r="E40" s="560"/>
      <c r="F40" s="561"/>
      <c r="G40" s="561"/>
      <c r="H40" s="561"/>
      <c r="I40" s="561"/>
      <c r="J40" s="561"/>
      <c r="K40" s="521"/>
      <c r="L40" s="521"/>
      <c r="M40" s="59" t="s">
        <v>35</v>
      </c>
      <c r="N40" s="521"/>
      <c r="O40" s="521"/>
      <c r="P40" s="522"/>
      <c r="Q40" s="170"/>
      <c r="R40" s="523"/>
      <c r="S40" s="521"/>
      <c r="T40" s="521"/>
      <c r="U40" s="522"/>
      <c r="V40" s="170"/>
      <c r="W40" s="523"/>
      <c r="X40" s="220"/>
      <c r="Y40" s="220"/>
      <c r="Z40" s="231"/>
      <c r="AA40" s="170"/>
      <c r="AB40" s="222"/>
      <c r="AC40" s="220"/>
      <c r="AD40" s="220"/>
      <c r="AE40" s="231"/>
      <c r="AF40" s="221"/>
      <c r="AG40" s="222"/>
      <c r="AH40" s="501"/>
    </row>
    <row r="41" spans="1:34" ht="36" customHeight="1">
      <c r="A41" s="541" t="s">
        <v>437</v>
      </c>
      <c r="B41" s="514" t="s">
        <v>438</v>
      </c>
      <c r="C41" s="543" t="s">
        <v>439</v>
      </c>
      <c r="D41" s="556"/>
      <c r="E41" s="514" t="s">
        <v>440</v>
      </c>
      <c r="F41" s="541">
        <v>1</v>
      </c>
      <c r="G41" s="541">
        <v>1</v>
      </c>
      <c r="H41" s="541">
        <v>1</v>
      </c>
      <c r="I41" s="541">
        <v>1</v>
      </c>
      <c r="J41" s="541">
        <v>1</v>
      </c>
      <c r="K41" s="527" t="s">
        <v>27</v>
      </c>
      <c r="L41" s="527" t="s">
        <v>28</v>
      </c>
      <c r="M41" s="60" t="s">
        <v>29</v>
      </c>
      <c r="N41" s="514" t="s">
        <v>391</v>
      </c>
      <c r="O41" s="527" t="s">
        <v>441</v>
      </c>
      <c r="P41" s="527" t="s">
        <v>442</v>
      </c>
      <c r="Q41" s="519">
        <v>1</v>
      </c>
      <c r="R41" s="524" t="s">
        <v>443</v>
      </c>
      <c r="S41" s="514" t="s">
        <v>391</v>
      </c>
      <c r="T41" s="527" t="s">
        <v>441</v>
      </c>
      <c r="U41" s="527" t="s">
        <v>442</v>
      </c>
      <c r="V41" s="519">
        <v>1</v>
      </c>
      <c r="W41" s="172" t="s">
        <v>677</v>
      </c>
      <c r="X41" s="181" t="s">
        <v>391</v>
      </c>
      <c r="Y41" s="175" t="s">
        <v>441</v>
      </c>
      <c r="Z41" s="175" t="s">
        <v>442</v>
      </c>
      <c r="AA41" s="512">
        <v>1</v>
      </c>
      <c r="AB41" s="172" t="s">
        <v>677</v>
      </c>
      <c r="AC41" s="181" t="s">
        <v>391</v>
      </c>
      <c r="AD41" s="175" t="s">
        <v>891</v>
      </c>
      <c r="AE41" s="175" t="s">
        <v>892</v>
      </c>
      <c r="AF41" s="505">
        <v>1</v>
      </c>
      <c r="AG41" s="172" t="s">
        <v>893</v>
      </c>
      <c r="AH41" s="501">
        <f>(AF41+AA41+V41+Q41)/4</f>
        <v>1</v>
      </c>
    </row>
    <row r="42" spans="1:34" ht="36">
      <c r="A42" s="542"/>
      <c r="B42" s="515"/>
      <c r="C42" s="544"/>
      <c r="D42" s="556"/>
      <c r="E42" s="515"/>
      <c r="F42" s="542"/>
      <c r="G42" s="542"/>
      <c r="H42" s="542"/>
      <c r="I42" s="542"/>
      <c r="J42" s="542"/>
      <c r="K42" s="517"/>
      <c r="L42" s="517"/>
      <c r="M42" s="58" t="s">
        <v>34</v>
      </c>
      <c r="N42" s="515"/>
      <c r="O42" s="517"/>
      <c r="P42" s="517"/>
      <c r="Q42" s="520"/>
      <c r="R42" s="525"/>
      <c r="S42" s="515"/>
      <c r="T42" s="517"/>
      <c r="U42" s="517"/>
      <c r="V42" s="520"/>
      <c r="W42" s="525"/>
      <c r="X42" s="182"/>
      <c r="Y42" s="176"/>
      <c r="Z42" s="176"/>
      <c r="AA42" s="513"/>
      <c r="AB42" s="173"/>
      <c r="AC42" s="182"/>
      <c r="AD42" s="176"/>
      <c r="AE42" s="176"/>
      <c r="AF42" s="505"/>
      <c r="AG42" s="173"/>
      <c r="AH42" s="501"/>
    </row>
    <row r="43" spans="1:34" ht="65.25" customHeight="1">
      <c r="A43" s="542"/>
      <c r="B43" s="516"/>
      <c r="C43" s="544"/>
      <c r="D43" s="556"/>
      <c r="E43" s="515"/>
      <c r="F43" s="542"/>
      <c r="G43" s="542"/>
      <c r="H43" s="542"/>
      <c r="I43" s="542"/>
      <c r="J43" s="542"/>
      <c r="K43" s="517"/>
      <c r="L43" s="517"/>
      <c r="M43" s="59" t="s">
        <v>35</v>
      </c>
      <c r="N43" s="515"/>
      <c r="O43" s="518"/>
      <c r="P43" s="518"/>
      <c r="Q43" s="536"/>
      <c r="R43" s="526"/>
      <c r="S43" s="515"/>
      <c r="T43" s="518"/>
      <c r="U43" s="518"/>
      <c r="V43" s="536"/>
      <c r="W43" s="526"/>
      <c r="X43" s="182"/>
      <c r="Y43" s="177"/>
      <c r="Z43" s="177"/>
      <c r="AA43" s="528"/>
      <c r="AB43" s="174"/>
      <c r="AC43" s="182"/>
      <c r="AD43" s="177"/>
      <c r="AE43" s="177"/>
      <c r="AF43" s="505"/>
      <c r="AG43" s="174"/>
      <c r="AH43" s="501"/>
    </row>
    <row r="44" spans="1:34" ht="36" customHeight="1">
      <c r="A44" s="542"/>
      <c r="B44" s="514" t="s">
        <v>444</v>
      </c>
      <c r="C44" s="544"/>
      <c r="D44" s="556"/>
      <c r="E44" s="515"/>
      <c r="F44" s="542"/>
      <c r="G44" s="542"/>
      <c r="H44" s="542"/>
      <c r="I44" s="542"/>
      <c r="J44" s="542"/>
      <c r="K44" s="517"/>
      <c r="L44" s="517"/>
      <c r="M44" s="60" t="s">
        <v>29</v>
      </c>
      <c r="N44" s="515"/>
      <c r="O44" s="527" t="s">
        <v>445</v>
      </c>
      <c r="P44" s="527" t="s">
        <v>446</v>
      </c>
      <c r="Q44" s="519">
        <v>1</v>
      </c>
      <c r="R44" s="524" t="s">
        <v>447</v>
      </c>
      <c r="S44" s="515"/>
      <c r="T44" s="527" t="s">
        <v>445</v>
      </c>
      <c r="U44" s="175" t="s">
        <v>678</v>
      </c>
      <c r="V44" s="519">
        <v>1</v>
      </c>
      <c r="W44" s="172" t="s">
        <v>679</v>
      </c>
      <c r="X44" s="182"/>
      <c r="Y44" s="175" t="s">
        <v>445</v>
      </c>
      <c r="Z44" s="175" t="s">
        <v>678</v>
      </c>
      <c r="AA44" s="512">
        <v>1</v>
      </c>
      <c r="AB44" s="172" t="s">
        <v>679</v>
      </c>
      <c r="AC44" s="182"/>
      <c r="AD44" s="175" t="s">
        <v>894</v>
      </c>
      <c r="AE44" s="175" t="s">
        <v>895</v>
      </c>
      <c r="AF44" s="505">
        <v>0.95</v>
      </c>
      <c r="AG44" s="172" t="s">
        <v>896</v>
      </c>
      <c r="AH44" s="501">
        <f>(AF44+AA44+V44+Q44)/4</f>
        <v>0.98750000000000004</v>
      </c>
    </row>
    <row r="45" spans="1:34" ht="36">
      <c r="A45" s="542"/>
      <c r="B45" s="515"/>
      <c r="C45" s="544"/>
      <c r="D45" s="556"/>
      <c r="E45" s="515"/>
      <c r="F45" s="542"/>
      <c r="G45" s="542"/>
      <c r="H45" s="542"/>
      <c r="I45" s="542"/>
      <c r="J45" s="542"/>
      <c r="K45" s="517"/>
      <c r="L45" s="517"/>
      <c r="M45" s="58" t="s">
        <v>34</v>
      </c>
      <c r="N45" s="515"/>
      <c r="O45" s="517"/>
      <c r="P45" s="517"/>
      <c r="Q45" s="520"/>
      <c r="R45" s="525"/>
      <c r="S45" s="515"/>
      <c r="T45" s="517"/>
      <c r="U45" s="517"/>
      <c r="V45" s="520"/>
      <c r="W45" s="525"/>
      <c r="X45" s="182"/>
      <c r="Y45" s="176"/>
      <c r="Z45" s="176"/>
      <c r="AA45" s="513"/>
      <c r="AB45" s="173"/>
      <c r="AC45" s="182"/>
      <c r="AD45" s="176"/>
      <c r="AE45" s="176"/>
      <c r="AF45" s="505"/>
      <c r="AG45" s="173"/>
      <c r="AH45" s="501"/>
    </row>
    <row r="46" spans="1:34" ht="36">
      <c r="A46" s="542"/>
      <c r="B46" s="516"/>
      <c r="C46" s="544"/>
      <c r="D46" s="556"/>
      <c r="E46" s="515"/>
      <c r="F46" s="542"/>
      <c r="G46" s="542"/>
      <c r="H46" s="542"/>
      <c r="I46" s="542"/>
      <c r="J46" s="542"/>
      <c r="K46" s="517"/>
      <c r="L46" s="517"/>
      <c r="M46" s="59" t="s">
        <v>35</v>
      </c>
      <c r="N46" s="515"/>
      <c r="O46" s="518"/>
      <c r="P46" s="518"/>
      <c r="Q46" s="536"/>
      <c r="R46" s="526"/>
      <c r="S46" s="515"/>
      <c r="T46" s="518"/>
      <c r="U46" s="518"/>
      <c r="V46" s="536"/>
      <c r="W46" s="526"/>
      <c r="X46" s="182"/>
      <c r="Y46" s="177"/>
      <c r="Z46" s="177"/>
      <c r="AA46" s="528"/>
      <c r="AB46" s="174"/>
      <c r="AC46" s="182"/>
      <c r="AD46" s="177"/>
      <c r="AE46" s="177"/>
      <c r="AF46" s="505"/>
      <c r="AG46" s="174"/>
      <c r="AH46" s="501"/>
    </row>
    <row r="47" spans="1:34" ht="36" customHeight="1">
      <c r="A47" s="542"/>
      <c r="B47" s="514" t="s">
        <v>448</v>
      </c>
      <c r="C47" s="544"/>
      <c r="D47" s="556"/>
      <c r="E47" s="515"/>
      <c r="F47" s="542"/>
      <c r="G47" s="542"/>
      <c r="H47" s="542"/>
      <c r="I47" s="542"/>
      <c r="J47" s="542"/>
      <c r="K47" s="517"/>
      <c r="L47" s="517"/>
      <c r="M47" s="60" t="s">
        <v>29</v>
      </c>
      <c r="N47" s="515"/>
      <c r="O47" s="527" t="s">
        <v>449</v>
      </c>
      <c r="P47" s="527" t="s">
        <v>450</v>
      </c>
      <c r="Q47" s="519">
        <v>1</v>
      </c>
      <c r="R47" s="524" t="s">
        <v>451</v>
      </c>
      <c r="S47" s="515"/>
      <c r="T47" s="175" t="s">
        <v>680</v>
      </c>
      <c r="U47" s="527" t="s">
        <v>681</v>
      </c>
      <c r="V47" s="519">
        <v>1</v>
      </c>
      <c r="W47" s="524" t="s">
        <v>682</v>
      </c>
      <c r="X47" s="182"/>
      <c r="Y47" s="175" t="s">
        <v>680</v>
      </c>
      <c r="Z47" s="175" t="s">
        <v>681</v>
      </c>
      <c r="AA47" s="512">
        <v>1</v>
      </c>
      <c r="AB47" s="172" t="s">
        <v>682</v>
      </c>
      <c r="AC47" s="182"/>
      <c r="AD47" s="175" t="s">
        <v>897</v>
      </c>
      <c r="AE47" s="175" t="s">
        <v>898</v>
      </c>
      <c r="AF47" s="505">
        <v>1</v>
      </c>
      <c r="AG47" s="172" t="s">
        <v>899</v>
      </c>
      <c r="AH47" s="501">
        <f>(AF47+AA47+V47+Q47)/4</f>
        <v>1</v>
      </c>
    </row>
    <row r="48" spans="1:34" ht="36">
      <c r="A48" s="542"/>
      <c r="B48" s="515"/>
      <c r="C48" s="544"/>
      <c r="D48" s="556"/>
      <c r="E48" s="515"/>
      <c r="F48" s="542"/>
      <c r="G48" s="542"/>
      <c r="H48" s="542"/>
      <c r="I48" s="542"/>
      <c r="J48" s="542"/>
      <c r="K48" s="517"/>
      <c r="L48" s="517"/>
      <c r="M48" s="58" t="s">
        <v>34</v>
      </c>
      <c r="N48" s="515"/>
      <c r="O48" s="517"/>
      <c r="P48" s="517"/>
      <c r="Q48" s="520"/>
      <c r="R48" s="525"/>
      <c r="S48" s="515"/>
      <c r="T48" s="517"/>
      <c r="U48" s="517"/>
      <c r="V48" s="520"/>
      <c r="W48" s="525"/>
      <c r="X48" s="182"/>
      <c r="Y48" s="176"/>
      <c r="Z48" s="176"/>
      <c r="AA48" s="513"/>
      <c r="AB48" s="173"/>
      <c r="AC48" s="182"/>
      <c r="AD48" s="176"/>
      <c r="AE48" s="176"/>
      <c r="AF48" s="505"/>
      <c r="AG48" s="173"/>
      <c r="AH48" s="501"/>
    </row>
    <row r="49" spans="1:34" ht="36">
      <c r="A49" s="546"/>
      <c r="B49" s="516"/>
      <c r="C49" s="545"/>
      <c r="D49" s="556"/>
      <c r="E49" s="516"/>
      <c r="F49" s="546"/>
      <c r="G49" s="546"/>
      <c r="H49" s="546"/>
      <c r="I49" s="546"/>
      <c r="J49" s="546"/>
      <c r="K49" s="518"/>
      <c r="L49" s="518"/>
      <c r="M49" s="59" t="s">
        <v>35</v>
      </c>
      <c r="N49" s="516"/>
      <c r="O49" s="518"/>
      <c r="P49" s="518"/>
      <c r="Q49" s="536"/>
      <c r="R49" s="526"/>
      <c r="S49" s="516"/>
      <c r="T49" s="518"/>
      <c r="U49" s="518"/>
      <c r="V49" s="536"/>
      <c r="W49" s="526"/>
      <c r="X49" s="183"/>
      <c r="Y49" s="177"/>
      <c r="Z49" s="177"/>
      <c r="AA49" s="528"/>
      <c r="AB49" s="174"/>
      <c r="AC49" s="183"/>
      <c r="AD49" s="177"/>
      <c r="AE49" s="177"/>
      <c r="AF49" s="505"/>
      <c r="AG49" s="174"/>
      <c r="AH49" s="501"/>
    </row>
    <row r="50" spans="1:34" ht="36" customHeight="1">
      <c r="A50" s="553" t="s">
        <v>452</v>
      </c>
      <c r="B50" s="514" t="s">
        <v>453</v>
      </c>
      <c r="C50" s="543" t="s">
        <v>454</v>
      </c>
      <c r="D50" s="556"/>
      <c r="E50" s="514" t="s">
        <v>455</v>
      </c>
      <c r="F50" s="541">
        <v>1</v>
      </c>
      <c r="G50" s="541">
        <v>1</v>
      </c>
      <c r="H50" s="541">
        <v>1</v>
      </c>
      <c r="I50" s="541">
        <v>1</v>
      </c>
      <c r="J50" s="541">
        <v>1</v>
      </c>
      <c r="K50" s="527" t="s">
        <v>27</v>
      </c>
      <c r="L50" s="527" t="s">
        <v>28</v>
      </c>
      <c r="M50" s="60" t="s">
        <v>29</v>
      </c>
      <c r="N50" s="514" t="s">
        <v>391</v>
      </c>
      <c r="O50" s="527" t="s">
        <v>456</v>
      </c>
      <c r="P50" s="527" t="s">
        <v>457</v>
      </c>
      <c r="Q50" s="562">
        <v>0.79</v>
      </c>
      <c r="R50" s="524" t="s">
        <v>458</v>
      </c>
      <c r="S50" s="514" t="s">
        <v>391</v>
      </c>
      <c r="T50" s="527" t="s">
        <v>456</v>
      </c>
      <c r="U50" s="527" t="s">
        <v>683</v>
      </c>
      <c r="V50" s="534">
        <v>0.85</v>
      </c>
      <c r="W50" s="524" t="s">
        <v>459</v>
      </c>
      <c r="X50" s="181" t="s">
        <v>391</v>
      </c>
      <c r="Y50" s="175" t="s">
        <v>741</v>
      </c>
      <c r="Z50" s="175" t="s">
        <v>742</v>
      </c>
      <c r="AA50" s="289">
        <v>0.9</v>
      </c>
      <c r="AB50" s="172" t="s">
        <v>743</v>
      </c>
      <c r="AC50" s="181" t="s">
        <v>391</v>
      </c>
      <c r="AD50" s="175" t="s">
        <v>741</v>
      </c>
      <c r="AE50" s="175" t="s">
        <v>742</v>
      </c>
      <c r="AF50" s="506">
        <v>1</v>
      </c>
      <c r="AG50" s="172" t="s">
        <v>900</v>
      </c>
      <c r="AH50" s="501">
        <f>(AF50+AA50+V50+Q50)/4</f>
        <v>0.88500000000000001</v>
      </c>
    </row>
    <row r="51" spans="1:34" ht="36">
      <c r="A51" s="554"/>
      <c r="B51" s="515"/>
      <c r="C51" s="544"/>
      <c r="D51" s="556"/>
      <c r="E51" s="515"/>
      <c r="F51" s="542"/>
      <c r="G51" s="542"/>
      <c r="H51" s="542"/>
      <c r="I51" s="542"/>
      <c r="J51" s="542"/>
      <c r="K51" s="517"/>
      <c r="L51" s="517"/>
      <c r="M51" s="58" t="s">
        <v>34</v>
      </c>
      <c r="N51" s="515"/>
      <c r="O51" s="517"/>
      <c r="P51" s="517"/>
      <c r="Q51" s="563"/>
      <c r="R51" s="525"/>
      <c r="S51" s="515"/>
      <c r="T51" s="517"/>
      <c r="U51" s="517"/>
      <c r="V51" s="535"/>
      <c r="W51" s="525"/>
      <c r="X51" s="182"/>
      <c r="Y51" s="176"/>
      <c r="Z51" s="176"/>
      <c r="AA51" s="290"/>
      <c r="AB51" s="173"/>
      <c r="AC51" s="182"/>
      <c r="AD51" s="176"/>
      <c r="AE51" s="176"/>
      <c r="AF51" s="506"/>
      <c r="AG51" s="173"/>
      <c r="AH51" s="501"/>
    </row>
    <row r="52" spans="1:34" ht="36">
      <c r="A52" s="554"/>
      <c r="B52" s="516"/>
      <c r="C52" s="544"/>
      <c r="D52" s="556"/>
      <c r="E52" s="515"/>
      <c r="F52" s="542"/>
      <c r="G52" s="542"/>
      <c r="H52" s="542"/>
      <c r="I52" s="542"/>
      <c r="J52" s="542"/>
      <c r="K52" s="517"/>
      <c r="L52" s="517"/>
      <c r="M52" s="59" t="s">
        <v>35</v>
      </c>
      <c r="N52" s="515"/>
      <c r="O52" s="518"/>
      <c r="P52" s="518"/>
      <c r="Q52" s="563"/>
      <c r="R52" s="526"/>
      <c r="S52" s="515"/>
      <c r="T52" s="518"/>
      <c r="U52" s="518"/>
      <c r="V52" s="535"/>
      <c r="W52" s="526"/>
      <c r="X52" s="182"/>
      <c r="Y52" s="177"/>
      <c r="Z52" s="177"/>
      <c r="AA52" s="290"/>
      <c r="AB52" s="174"/>
      <c r="AC52" s="182"/>
      <c r="AD52" s="177"/>
      <c r="AE52" s="177"/>
      <c r="AF52" s="506"/>
      <c r="AG52" s="174"/>
      <c r="AH52" s="501"/>
    </row>
    <row r="53" spans="1:34" ht="36" customHeight="1">
      <c r="A53" s="554"/>
      <c r="B53" s="181" t="s">
        <v>460</v>
      </c>
      <c r="C53" s="544"/>
      <c r="D53" s="556"/>
      <c r="E53" s="515"/>
      <c r="F53" s="542"/>
      <c r="G53" s="542"/>
      <c r="H53" s="542"/>
      <c r="I53" s="542"/>
      <c r="J53" s="542"/>
      <c r="K53" s="517"/>
      <c r="L53" s="517"/>
      <c r="M53" s="60" t="s">
        <v>29</v>
      </c>
      <c r="N53" s="515"/>
      <c r="O53" s="527" t="s">
        <v>461</v>
      </c>
      <c r="P53" s="527" t="s">
        <v>462</v>
      </c>
      <c r="Q53" s="562">
        <v>0.79</v>
      </c>
      <c r="R53" s="524" t="s">
        <v>463</v>
      </c>
      <c r="S53" s="515"/>
      <c r="T53" s="527" t="s">
        <v>461</v>
      </c>
      <c r="U53" s="527" t="s">
        <v>464</v>
      </c>
      <c r="V53" s="534">
        <v>0.85</v>
      </c>
      <c r="W53" s="524" t="s">
        <v>465</v>
      </c>
      <c r="X53" s="182"/>
      <c r="Y53" s="175" t="s">
        <v>744</v>
      </c>
      <c r="Z53" s="175" t="s">
        <v>745</v>
      </c>
      <c r="AA53" s="289">
        <v>0.9</v>
      </c>
      <c r="AB53" s="172" t="s">
        <v>746</v>
      </c>
      <c r="AC53" s="182"/>
      <c r="AD53" s="175" t="s">
        <v>744</v>
      </c>
      <c r="AE53" s="175" t="s">
        <v>901</v>
      </c>
      <c r="AF53" s="506">
        <v>1</v>
      </c>
      <c r="AG53" s="172" t="s">
        <v>902</v>
      </c>
      <c r="AH53" s="501">
        <f>(AF53+AA53+V53+Q53)/4</f>
        <v>0.88500000000000001</v>
      </c>
    </row>
    <row r="54" spans="1:34" ht="36">
      <c r="A54" s="554"/>
      <c r="B54" s="515"/>
      <c r="C54" s="544"/>
      <c r="D54" s="556"/>
      <c r="E54" s="515"/>
      <c r="F54" s="542"/>
      <c r="G54" s="542"/>
      <c r="H54" s="542"/>
      <c r="I54" s="542"/>
      <c r="J54" s="542"/>
      <c r="K54" s="517"/>
      <c r="L54" s="517"/>
      <c r="M54" s="58" t="s">
        <v>34</v>
      </c>
      <c r="N54" s="515"/>
      <c r="O54" s="517"/>
      <c r="P54" s="517"/>
      <c r="Q54" s="563"/>
      <c r="R54" s="525"/>
      <c r="S54" s="515"/>
      <c r="T54" s="517"/>
      <c r="U54" s="517"/>
      <c r="V54" s="535"/>
      <c r="W54" s="525"/>
      <c r="X54" s="182"/>
      <c r="Y54" s="176"/>
      <c r="Z54" s="176"/>
      <c r="AA54" s="290"/>
      <c r="AB54" s="173"/>
      <c r="AC54" s="182"/>
      <c r="AD54" s="176"/>
      <c r="AE54" s="176"/>
      <c r="AF54" s="506"/>
      <c r="AG54" s="173"/>
      <c r="AH54" s="501"/>
    </row>
    <row r="55" spans="1:34" ht="36">
      <c r="A55" s="554"/>
      <c r="B55" s="516"/>
      <c r="C55" s="544"/>
      <c r="D55" s="556"/>
      <c r="E55" s="515"/>
      <c r="F55" s="542"/>
      <c r="G55" s="542"/>
      <c r="H55" s="542"/>
      <c r="I55" s="542"/>
      <c r="J55" s="542"/>
      <c r="K55" s="517"/>
      <c r="L55" s="517"/>
      <c r="M55" s="59" t="s">
        <v>35</v>
      </c>
      <c r="N55" s="515"/>
      <c r="O55" s="518"/>
      <c r="P55" s="518"/>
      <c r="Q55" s="563"/>
      <c r="R55" s="526"/>
      <c r="S55" s="515"/>
      <c r="T55" s="518"/>
      <c r="U55" s="518"/>
      <c r="V55" s="535"/>
      <c r="W55" s="526"/>
      <c r="X55" s="182"/>
      <c r="Y55" s="177"/>
      <c r="Z55" s="177"/>
      <c r="AA55" s="290"/>
      <c r="AB55" s="174"/>
      <c r="AC55" s="182"/>
      <c r="AD55" s="177"/>
      <c r="AE55" s="177"/>
      <c r="AF55" s="506"/>
      <c r="AG55" s="174"/>
      <c r="AH55" s="501"/>
    </row>
    <row r="56" spans="1:34" ht="36" customHeight="1">
      <c r="A56" s="554"/>
      <c r="B56" s="514" t="s">
        <v>466</v>
      </c>
      <c r="C56" s="544"/>
      <c r="D56" s="556"/>
      <c r="E56" s="515"/>
      <c r="F56" s="542"/>
      <c r="G56" s="542"/>
      <c r="H56" s="542"/>
      <c r="I56" s="542"/>
      <c r="J56" s="542"/>
      <c r="K56" s="517"/>
      <c r="L56" s="517"/>
      <c r="M56" s="60" t="s">
        <v>29</v>
      </c>
      <c r="N56" s="515"/>
      <c r="O56" s="527" t="s">
        <v>467</v>
      </c>
      <c r="P56" s="527" t="s">
        <v>468</v>
      </c>
      <c r="Q56" s="562">
        <v>0.79</v>
      </c>
      <c r="R56" s="524" t="s">
        <v>463</v>
      </c>
      <c r="S56" s="515"/>
      <c r="T56" s="527" t="s">
        <v>467</v>
      </c>
      <c r="U56" s="527" t="s">
        <v>469</v>
      </c>
      <c r="V56" s="534">
        <v>0.85</v>
      </c>
      <c r="W56" s="524" t="s">
        <v>470</v>
      </c>
      <c r="X56" s="182"/>
      <c r="Y56" s="175" t="s">
        <v>747</v>
      </c>
      <c r="Z56" s="175" t="s">
        <v>748</v>
      </c>
      <c r="AA56" s="289">
        <v>0.9</v>
      </c>
      <c r="AB56" s="172" t="s">
        <v>749</v>
      </c>
      <c r="AC56" s="182"/>
      <c r="AD56" s="175" t="s">
        <v>903</v>
      </c>
      <c r="AE56" s="175" t="s">
        <v>904</v>
      </c>
      <c r="AF56" s="506">
        <v>1</v>
      </c>
      <c r="AG56" s="172" t="s">
        <v>900</v>
      </c>
      <c r="AH56" s="501">
        <f>(AF56+AA56+V56+Q56)/4</f>
        <v>0.88500000000000001</v>
      </c>
    </row>
    <row r="57" spans="1:34" ht="36">
      <c r="A57" s="554"/>
      <c r="B57" s="515"/>
      <c r="C57" s="544"/>
      <c r="D57" s="556"/>
      <c r="E57" s="515"/>
      <c r="F57" s="542"/>
      <c r="G57" s="542"/>
      <c r="H57" s="542"/>
      <c r="I57" s="542"/>
      <c r="J57" s="542"/>
      <c r="K57" s="517"/>
      <c r="L57" s="517"/>
      <c r="M57" s="58" t="s">
        <v>34</v>
      </c>
      <c r="N57" s="515"/>
      <c r="O57" s="517"/>
      <c r="P57" s="517"/>
      <c r="Q57" s="563"/>
      <c r="R57" s="525"/>
      <c r="S57" s="515"/>
      <c r="T57" s="517"/>
      <c r="U57" s="517"/>
      <c r="V57" s="535"/>
      <c r="W57" s="525"/>
      <c r="X57" s="182"/>
      <c r="Y57" s="176"/>
      <c r="Z57" s="176"/>
      <c r="AA57" s="290"/>
      <c r="AB57" s="173"/>
      <c r="AC57" s="182"/>
      <c r="AD57" s="176"/>
      <c r="AE57" s="176"/>
      <c r="AF57" s="506"/>
      <c r="AG57" s="173"/>
      <c r="AH57" s="501"/>
    </row>
    <row r="58" spans="1:34" ht="36">
      <c r="A58" s="554"/>
      <c r="B58" s="516"/>
      <c r="C58" s="544"/>
      <c r="D58" s="556"/>
      <c r="E58" s="515"/>
      <c r="F58" s="542"/>
      <c r="G58" s="542"/>
      <c r="H58" s="542"/>
      <c r="I58" s="542"/>
      <c r="J58" s="542"/>
      <c r="K58" s="517"/>
      <c r="L58" s="517"/>
      <c r="M58" s="59" t="s">
        <v>35</v>
      </c>
      <c r="N58" s="515"/>
      <c r="O58" s="518"/>
      <c r="P58" s="518"/>
      <c r="Q58" s="563"/>
      <c r="R58" s="526"/>
      <c r="S58" s="515"/>
      <c r="T58" s="518"/>
      <c r="U58" s="518"/>
      <c r="V58" s="535"/>
      <c r="W58" s="526"/>
      <c r="X58" s="182"/>
      <c r="Y58" s="177"/>
      <c r="Z58" s="177"/>
      <c r="AA58" s="290"/>
      <c r="AB58" s="174"/>
      <c r="AC58" s="182"/>
      <c r="AD58" s="177"/>
      <c r="AE58" s="177"/>
      <c r="AF58" s="506"/>
      <c r="AG58" s="174"/>
      <c r="AH58" s="501"/>
    </row>
    <row r="59" spans="1:34" ht="36" customHeight="1">
      <c r="A59" s="554"/>
      <c r="B59" s="514" t="s">
        <v>471</v>
      </c>
      <c r="C59" s="544"/>
      <c r="D59" s="556"/>
      <c r="E59" s="515"/>
      <c r="F59" s="542"/>
      <c r="G59" s="542"/>
      <c r="H59" s="542"/>
      <c r="I59" s="542"/>
      <c r="J59" s="542"/>
      <c r="K59" s="517"/>
      <c r="L59" s="517"/>
      <c r="M59" s="60" t="s">
        <v>29</v>
      </c>
      <c r="N59" s="515"/>
      <c r="O59" s="527" t="s">
        <v>472</v>
      </c>
      <c r="P59" s="527" t="s">
        <v>473</v>
      </c>
      <c r="Q59" s="562">
        <v>0.79</v>
      </c>
      <c r="R59" s="524" t="s">
        <v>463</v>
      </c>
      <c r="S59" s="515"/>
      <c r="T59" s="527" t="s">
        <v>472</v>
      </c>
      <c r="U59" s="527" t="s">
        <v>473</v>
      </c>
      <c r="V59" s="534">
        <v>0.85</v>
      </c>
      <c r="W59" s="524" t="s">
        <v>463</v>
      </c>
      <c r="X59" s="182"/>
      <c r="Y59" s="175" t="s">
        <v>750</v>
      </c>
      <c r="Z59" s="175" t="s">
        <v>751</v>
      </c>
      <c r="AA59" s="289">
        <v>0.9</v>
      </c>
      <c r="AB59" s="172" t="s">
        <v>752</v>
      </c>
      <c r="AC59" s="182"/>
      <c r="AD59" s="175" t="s">
        <v>905</v>
      </c>
      <c r="AE59" s="175" t="s">
        <v>906</v>
      </c>
      <c r="AF59" s="506">
        <v>0.9</v>
      </c>
      <c r="AG59" s="172" t="s">
        <v>907</v>
      </c>
      <c r="AH59" s="501">
        <f>(AF59+AA59+V59+Q59)/4</f>
        <v>0.86</v>
      </c>
    </row>
    <row r="60" spans="1:34" ht="36">
      <c r="A60" s="554"/>
      <c r="B60" s="515"/>
      <c r="C60" s="544"/>
      <c r="D60" s="556"/>
      <c r="E60" s="515"/>
      <c r="F60" s="542"/>
      <c r="G60" s="542"/>
      <c r="H60" s="542"/>
      <c r="I60" s="542"/>
      <c r="J60" s="542"/>
      <c r="K60" s="517"/>
      <c r="L60" s="517"/>
      <c r="M60" s="58" t="s">
        <v>34</v>
      </c>
      <c r="N60" s="515"/>
      <c r="O60" s="517"/>
      <c r="P60" s="517"/>
      <c r="Q60" s="563"/>
      <c r="R60" s="525"/>
      <c r="S60" s="515"/>
      <c r="T60" s="517"/>
      <c r="U60" s="517"/>
      <c r="V60" s="535"/>
      <c r="W60" s="525"/>
      <c r="X60" s="182"/>
      <c r="Y60" s="176"/>
      <c r="Z60" s="176"/>
      <c r="AA60" s="290"/>
      <c r="AB60" s="173"/>
      <c r="AC60" s="182"/>
      <c r="AD60" s="176"/>
      <c r="AE60" s="176"/>
      <c r="AF60" s="506"/>
      <c r="AG60" s="173"/>
      <c r="AH60" s="501"/>
    </row>
    <row r="61" spans="1:34" ht="36">
      <c r="A61" s="554"/>
      <c r="B61" s="516"/>
      <c r="C61" s="544"/>
      <c r="D61" s="556"/>
      <c r="E61" s="515"/>
      <c r="F61" s="542"/>
      <c r="G61" s="542"/>
      <c r="H61" s="542"/>
      <c r="I61" s="542"/>
      <c r="J61" s="542"/>
      <c r="K61" s="517"/>
      <c r="L61" s="517"/>
      <c r="M61" s="59" t="s">
        <v>35</v>
      </c>
      <c r="N61" s="515"/>
      <c r="O61" s="518"/>
      <c r="P61" s="518"/>
      <c r="Q61" s="563"/>
      <c r="R61" s="526"/>
      <c r="S61" s="515"/>
      <c r="T61" s="518"/>
      <c r="U61" s="518"/>
      <c r="V61" s="535"/>
      <c r="W61" s="526"/>
      <c r="X61" s="182"/>
      <c r="Y61" s="177"/>
      <c r="Z61" s="177"/>
      <c r="AA61" s="290"/>
      <c r="AB61" s="174"/>
      <c r="AC61" s="182"/>
      <c r="AD61" s="177"/>
      <c r="AE61" s="177"/>
      <c r="AF61" s="506"/>
      <c r="AG61" s="174"/>
      <c r="AH61" s="501"/>
    </row>
    <row r="62" spans="1:34" ht="36" customHeight="1">
      <c r="A62" s="554"/>
      <c r="B62" s="550" t="s">
        <v>474</v>
      </c>
      <c r="C62" s="544"/>
      <c r="D62" s="556"/>
      <c r="E62" s="515"/>
      <c r="F62" s="542"/>
      <c r="G62" s="542"/>
      <c r="H62" s="542"/>
      <c r="I62" s="542"/>
      <c r="J62" s="542"/>
      <c r="K62" s="517"/>
      <c r="L62" s="517"/>
      <c r="M62" s="60" t="s">
        <v>29</v>
      </c>
      <c r="N62" s="515"/>
      <c r="O62" s="521" t="s">
        <v>475</v>
      </c>
      <c r="P62" s="521" t="s">
        <v>476</v>
      </c>
      <c r="Q62" s="562">
        <v>0.79</v>
      </c>
      <c r="R62" s="524" t="s">
        <v>463</v>
      </c>
      <c r="S62" s="515"/>
      <c r="T62" s="521" t="s">
        <v>475</v>
      </c>
      <c r="U62" s="521" t="s">
        <v>477</v>
      </c>
      <c r="V62" s="534">
        <v>0.85</v>
      </c>
      <c r="W62" s="524" t="s">
        <v>478</v>
      </c>
      <c r="X62" s="182"/>
      <c r="Y62" s="220" t="s">
        <v>475</v>
      </c>
      <c r="Z62" s="220" t="s">
        <v>477</v>
      </c>
      <c r="AA62" s="289">
        <v>0.9</v>
      </c>
      <c r="AB62" s="172" t="s">
        <v>478</v>
      </c>
      <c r="AC62" s="182"/>
      <c r="AD62" s="220" t="s">
        <v>475</v>
      </c>
      <c r="AE62" s="175" t="s">
        <v>904</v>
      </c>
      <c r="AF62" s="506">
        <v>1</v>
      </c>
      <c r="AG62" s="172" t="s">
        <v>900</v>
      </c>
      <c r="AH62" s="501">
        <f>(AF62+AA62+V62+Q62)/4</f>
        <v>0.88500000000000001</v>
      </c>
    </row>
    <row r="63" spans="1:34" ht="36">
      <c r="A63" s="554"/>
      <c r="B63" s="551"/>
      <c r="C63" s="544"/>
      <c r="D63" s="556"/>
      <c r="E63" s="515"/>
      <c r="F63" s="542"/>
      <c r="G63" s="542"/>
      <c r="H63" s="542"/>
      <c r="I63" s="542"/>
      <c r="J63" s="542"/>
      <c r="K63" s="517"/>
      <c r="L63" s="517"/>
      <c r="M63" s="58" t="s">
        <v>34</v>
      </c>
      <c r="N63" s="515"/>
      <c r="O63" s="521"/>
      <c r="P63" s="521"/>
      <c r="Q63" s="563"/>
      <c r="R63" s="525"/>
      <c r="S63" s="515"/>
      <c r="T63" s="521"/>
      <c r="U63" s="521"/>
      <c r="V63" s="535"/>
      <c r="W63" s="525"/>
      <c r="X63" s="182"/>
      <c r="Y63" s="220"/>
      <c r="Z63" s="220"/>
      <c r="AA63" s="290"/>
      <c r="AB63" s="173"/>
      <c r="AC63" s="182"/>
      <c r="AD63" s="220"/>
      <c r="AE63" s="176"/>
      <c r="AF63" s="506"/>
      <c r="AG63" s="173"/>
      <c r="AH63" s="501"/>
    </row>
    <row r="64" spans="1:34" ht="36">
      <c r="A64" s="554"/>
      <c r="B64" s="552"/>
      <c r="C64" s="544"/>
      <c r="D64" s="556"/>
      <c r="E64" s="515"/>
      <c r="F64" s="542"/>
      <c r="G64" s="542"/>
      <c r="H64" s="542"/>
      <c r="I64" s="542"/>
      <c r="J64" s="542"/>
      <c r="K64" s="517"/>
      <c r="L64" s="517"/>
      <c r="M64" s="59" t="s">
        <v>35</v>
      </c>
      <c r="N64" s="515"/>
      <c r="O64" s="521"/>
      <c r="P64" s="521"/>
      <c r="Q64" s="563"/>
      <c r="R64" s="526"/>
      <c r="S64" s="515"/>
      <c r="T64" s="521"/>
      <c r="U64" s="521"/>
      <c r="V64" s="535"/>
      <c r="W64" s="526"/>
      <c r="X64" s="182"/>
      <c r="Y64" s="220"/>
      <c r="Z64" s="220"/>
      <c r="AA64" s="290"/>
      <c r="AB64" s="174"/>
      <c r="AC64" s="182"/>
      <c r="AD64" s="220"/>
      <c r="AE64" s="177"/>
      <c r="AF64" s="506"/>
      <c r="AG64" s="174"/>
      <c r="AH64" s="501"/>
    </row>
    <row r="65" spans="1:34" ht="36" customHeight="1">
      <c r="A65" s="554"/>
      <c r="B65" s="550" t="s">
        <v>479</v>
      </c>
      <c r="C65" s="544"/>
      <c r="D65" s="556"/>
      <c r="E65" s="515"/>
      <c r="F65" s="542"/>
      <c r="G65" s="542"/>
      <c r="H65" s="542"/>
      <c r="I65" s="542"/>
      <c r="J65" s="542"/>
      <c r="K65" s="517"/>
      <c r="L65" s="517"/>
      <c r="M65" s="60" t="s">
        <v>29</v>
      </c>
      <c r="N65" s="515"/>
      <c r="O65" s="521" t="s">
        <v>480</v>
      </c>
      <c r="P65" s="521" t="s">
        <v>481</v>
      </c>
      <c r="Q65" s="562">
        <v>0.79</v>
      </c>
      <c r="R65" s="524" t="s">
        <v>482</v>
      </c>
      <c r="S65" s="515"/>
      <c r="T65" s="521" t="s">
        <v>480</v>
      </c>
      <c r="U65" s="521" t="s">
        <v>481</v>
      </c>
      <c r="V65" s="534">
        <v>0.85</v>
      </c>
      <c r="W65" s="524" t="s">
        <v>483</v>
      </c>
      <c r="X65" s="182"/>
      <c r="Y65" s="220" t="s">
        <v>480</v>
      </c>
      <c r="Z65" s="220" t="s">
        <v>481</v>
      </c>
      <c r="AA65" s="289">
        <v>0.9</v>
      </c>
      <c r="AB65" s="172" t="s">
        <v>483</v>
      </c>
      <c r="AC65" s="182"/>
      <c r="AD65" s="220" t="s">
        <v>480</v>
      </c>
      <c r="AE65" s="220" t="s">
        <v>481</v>
      </c>
      <c r="AF65" s="506">
        <v>0.9</v>
      </c>
      <c r="AG65" s="172" t="s">
        <v>483</v>
      </c>
      <c r="AH65" s="501">
        <f>(AF65+AA65+V65+Q65)/4</f>
        <v>0.86</v>
      </c>
    </row>
    <row r="66" spans="1:34" ht="36">
      <c r="A66" s="554"/>
      <c r="B66" s="551"/>
      <c r="C66" s="544"/>
      <c r="D66" s="556"/>
      <c r="E66" s="515"/>
      <c r="F66" s="542"/>
      <c r="G66" s="542"/>
      <c r="H66" s="542"/>
      <c r="I66" s="542"/>
      <c r="J66" s="542"/>
      <c r="K66" s="517"/>
      <c r="L66" s="517"/>
      <c r="M66" s="58" t="s">
        <v>34</v>
      </c>
      <c r="N66" s="515"/>
      <c r="O66" s="521"/>
      <c r="P66" s="521"/>
      <c r="Q66" s="563"/>
      <c r="R66" s="525"/>
      <c r="S66" s="515"/>
      <c r="T66" s="521"/>
      <c r="U66" s="521"/>
      <c r="V66" s="535"/>
      <c r="W66" s="525"/>
      <c r="X66" s="182"/>
      <c r="Y66" s="220"/>
      <c r="Z66" s="220"/>
      <c r="AA66" s="290"/>
      <c r="AB66" s="173"/>
      <c r="AC66" s="182"/>
      <c r="AD66" s="220"/>
      <c r="AE66" s="220"/>
      <c r="AF66" s="506"/>
      <c r="AG66" s="173"/>
      <c r="AH66" s="501"/>
    </row>
    <row r="67" spans="1:34" ht="36">
      <c r="A67" s="554"/>
      <c r="B67" s="552"/>
      <c r="C67" s="544"/>
      <c r="D67" s="556"/>
      <c r="E67" s="515"/>
      <c r="F67" s="542"/>
      <c r="G67" s="542"/>
      <c r="H67" s="542"/>
      <c r="I67" s="542"/>
      <c r="J67" s="542"/>
      <c r="K67" s="517"/>
      <c r="L67" s="517"/>
      <c r="M67" s="59" t="s">
        <v>35</v>
      </c>
      <c r="N67" s="515"/>
      <c r="O67" s="521"/>
      <c r="P67" s="521"/>
      <c r="Q67" s="563"/>
      <c r="R67" s="526"/>
      <c r="S67" s="515"/>
      <c r="T67" s="521"/>
      <c r="U67" s="521"/>
      <c r="V67" s="535"/>
      <c r="W67" s="526"/>
      <c r="X67" s="182"/>
      <c r="Y67" s="220"/>
      <c r="Z67" s="220"/>
      <c r="AA67" s="290"/>
      <c r="AB67" s="174"/>
      <c r="AC67" s="182"/>
      <c r="AD67" s="220"/>
      <c r="AE67" s="220"/>
      <c r="AF67" s="506"/>
      <c r="AG67" s="174"/>
      <c r="AH67" s="501"/>
    </row>
    <row r="68" spans="1:34" ht="36" customHeight="1">
      <c r="A68" s="554"/>
      <c r="B68" s="514" t="s">
        <v>484</v>
      </c>
      <c r="C68" s="544"/>
      <c r="D68" s="556"/>
      <c r="E68" s="515"/>
      <c r="F68" s="542"/>
      <c r="G68" s="542"/>
      <c r="H68" s="542"/>
      <c r="I68" s="542"/>
      <c r="J68" s="542"/>
      <c r="K68" s="517"/>
      <c r="L68" s="517"/>
      <c r="M68" s="60" t="s">
        <v>29</v>
      </c>
      <c r="N68" s="515"/>
      <c r="O68" s="527" t="s">
        <v>485</v>
      </c>
      <c r="P68" s="527" t="s">
        <v>486</v>
      </c>
      <c r="Q68" s="562">
        <v>0.79</v>
      </c>
      <c r="R68" s="524" t="s">
        <v>487</v>
      </c>
      <c r="S68" s="515"/>
      <c r="T68" s="527" t="s">
        <v>485</v>
      </c>
      <c r="U68" s="527" t="s">
        <v>488</v>
      </c>
      <c r="V68" s="534">
        <v>0.85</v>
      </c>
      <c r="W68" s="524" t="s">
        <v>489</v>
      </c>
      <c r="X68" s="182"/>
      <c r="Y68" s="175" t="s">
        <v>753</v>
      </c>
      <c r="Z68" s="175" t="s">
        <v>754</v>
      </c>
      <c r="AA68" s="289">
        <v>0.9</v>
      </c>
      <c r="AB68" s="172" t="s">
        <v>755</v>
      </c>
      <c r="AC68" s="182"/>
      <c r="AD68" s="175" t="s">
        <v>753</v>
      </c>
      <c r="AE68" s="175" t="s">
        <v>908</v>
      </c>
      <c r="AF68" s="506">
        <v>0.95</v>
      </c>
      <c r="AG68" s="172" t="s">
        <v>755</v>
      </c>
      <c r="AH68" s="501">
        <f>(AF68+AA68+V68+Q68)/4</f>
        <v>0.87250000000000005</v>
      </c>
    </row>
    <row r="69" spans="1:34" ht="36">
      <c r="A69" s="554"/>
      <c r="B69" s="515"/>
      <c r="C69" s="544"/>
      <c r="D69" s="556"/>
      <c r="E69" s="515"/>
      <c r="F69" s="542"/>
      <c r="G69" s="542"/>
      <c r="H69" s="542"/>
      <c r="I69" s="542"/>
      <c r="J69" s="542"/>
      <c r="K69" s="517"/>
      <c r="L69" s="517"/>
      <c r="M69" s="58" t="s">
        <v>34</v>
      </c>
      <c r="N69" s="515"/>
      <c r="O69" s="517"/>
      <c r="P69" s="517"/>
      <c r="Q69" s="563"/>
      <c r="R69" s="525"/>
      <c r="S69" s="515"/>
      <c r="T69" s="517"/>
      <c r="U69" s="517"/>
      <c r="V69" s="535"/>
      <c r="W69" s="525"/>
      <c r="X69" s="182"/>
      <c r="Y69" s="176"/>
      <c r="Z69" s="176"/>
      <c r="AA69" s="290"/>
      <c r="AB69" s="173"/>
      <c r="AC69" s="182"/>
      <c r="AD69" s="176"/>
      <c r="AE69" s="176"/>
      <c r="AF69" s="506"/>
      <c r="AG69" s="173"/>
      <c r="AH69" s="501"/>
    </row>
    <row r="70" spans="1:34" ht="92.25" customHeight="1">
      <c r="A70" s="555"/>
      <c r="B70" s="516"/>
      <c r="C70" s="545"/>
      <c r="D70" s="556"/>
      <c r="E70" s="516"/>
      <c r="F70" s="546"/>
      <c r="G70" s="546"/>
      <c r="H70" s="546"/>
      <c r="I70" s="546"/>
      <c r="J70" s="546"/>
      <c r="K70" s="518"/>
      <c r="L70" s="518"/>
      <c r="M70" s="59" t="s">
        <v>35</v>
      </c>
      <c r="N70" s="516"/>
      <c r="O70" s="518"/>
      <c r="P70" s="518"/>
      <c r="Q70" s="563"/>
      <c r="R70" s="526"/>
      <c r="S70" s="516"/>
      <c r="T70" s="518"/>
      <c r="U70" s="518"/>
      <c r="V70" s="535"/>
      <c r="W70" s="526"/>
      <c r="X70" s="183"/>
      <c r="Y70" s="177"/>
      <c r="Z70" s="177"/>
      <c r="AA70" s="290"/>
      <c r="AB70" s="174"/>
      <c r="AC70" s="183"/>
      <c r="AD70" s="177"/>
      <c r="AE70" s="177"/>
      <c r="AF70" s="506"/>
      <c r="AG70" s="174"/>
      <c r="AH70" s="501"/>
    </row>
    <row r="71" spans="1:34" ht="36" customHeight="1">
      <c r="A71" s="547">
        <v>1</v>
      </c>
      <c r="B71" s="548" t="s">
        <v>490</v>
      </c>
      <c r="C71" s="547" t="s">
        <v>491</v>
      </c>
      <c r="D71" s="556"/>
      <c r="E71" s="531" t="s">
        <v>492</v>
      </c>
      <c r="F71" s="549">
        <v>1</v>
      </c>
      <c r="G71" s="549">
        <v>1</v>
      </c>
      <c r="H71" s="549">
        <v>1</v>
      </c>
      <c r="I71" s="549">
        <v>1</v>
      </c>
      <c r="J71" s="549">
        <v>1</v>
      </c>
      <c r="K71" s="521" t="s">
        <v>27</v>
      </c>
      <c r="L71" s="521" t="s">
        <v>28</v>
      </c>
      <c r="M71" s="60" t="s">
        <v>29</v>
      </c>
      <c r="N71" s="531" t="s">
        <v>493</v>
      </c>
      <c r="O71" s="521" t="s">
        <v>494</v>
      </c>
      <c r="P71" s="531" t="s">
        <v>490</v>
      </c>
      <c r="Q71" s="519">
        <v>1</v>
      </c>
      <c r="R71" s="525" t="s">
        <v>495</v>
      </c>
      <c r="S71" s="531" t="s">
        <v>493</v>
      </c>
      <c r="T71" s="521" t="s">
        <v>494</v>
      </c>
      <c r="U71" s="531" t="s">
        <v>684</v>
      </c>
      <c r="V71" s="519">
        <v>1</v>
      </c>
      <c r="W71" s="525" t="s">
        <v>495</v>
      </c>
      <c r="X71" s="226" t="s">
        <v>493</v>
      </c>
      <c r="Y71" s="220" t="s">
        <v>494</v>
      </c>
      <c r="Z71" s="226" t="s">
        <v>684</v>
      </c>
      <c r="AA71" s="512">
        <v>1</v>
      </c>
      <c r="AB71" s="173" t="s">
        <v>495</v>
      </c>
      <c r="AC71" s="226" t="s">
        <v>493</v>
      </c>
      <c r="AD71" s="220" t="s">
        <v>909</v>
      </c>
      <c r="AE71" s="226" t="s">
        <v>910</v>
      </c>
      <c r="AF71" s="505">
        <v>1</v>
      </c>
      <c r="AG71" s="173" t="s">
        <v>911</v>
      </c>
      <c r="AH71" s="501">
        <f>(AF71+AA71+V71+Q71)/4</f>
        <v>1</v>
      </c>
    </row>
    <row r="72" spans="1:34" ht="36">
      <c r="A72" s="547"/>
      <c r="B72" s="548"/>
      <c r="C72" s="547"/>
      <c r="D72" s="556"/>
      <c r="E72" s="531"/>
      <c r="F72" s="549"/>
      <c r="G72" s="549"/>
      <c r="H72" s="549"/>
      <c r="I72" s="549"/>
      <c r="J72" s="549"/>
      <c r="K72" s="521"/>
      <c r="L72" s="521"/>
      <c r="M72" s="58" t="s">
        <v>34</v>
      </c>
      <c r="N72" s="531"/>
      <c r="O72" s="521"/>
      <c r="P72" s="531"/>
      <c r="Q72" s="520"/>
      <c r="R72" s="525"/>
      <c r="S72" s="531"/>
      <c r="T72" s="521"/>
      <c r="U72" s="531"/>
      <c r="V72" s="520"/>
      <c r="W72" s="525"/>
      <c r="X72" s="226"/>
      <c r="Y72" s="220"/>
      <c r="Z72" s="226"/>
      <c r="AA72" s="513"/>
      <c r="AB72" s="173"/>
      <c r="AC72" s="226"/>
      <c r="AD72" s="220"/>
      <c r="AE72" s="226"/>
      <c r="AF72" s="505"/>
      <c r="AG72" s="173"/>
      <c r="AH72" s="501"/>
    </row>
    <row r="73" spans="1:34" ht="36">
      <c r="A73" s="521"/>
      <c r="B73" s="548"/>
      <c r="C73" s="547"/>
      <c r="D73" s="556"/>
      <c r="E73" s="531"/>
      <c r="F73" s="531"/>
      <c r="G73" s="531"/>
      <c r="H73" s="531"/>
      <c r="I73" s="531"/>
      <c r="J73" s="531"/>
      <c r="K73" s="521"/>
      <c r="L73" s="521"/>
      <c r="M73" s="59" t="s">
        <v>35</v>
      </c>
      <c r="N73" s="531"/>
      <c r="O73" s="521"/>
      <c r="P73" s="531"/>
      <c r="Q73" s="520"/>
      <c r="R73" s="526"/>
      <c r="S73" s="531"/>
      <c r="T73" s="521"/>
      <c r="U73" s="531"/>
      <c r="V73" s="520"/>
      <c r="W73" s="526"/>
      <c r="X73" s="226"/>
      <c r="Y73" s="220"/>
      <c r="Z73" s="226"/>
      <c r="AA73" s="513"/>
      <c r="AB73" s="174"/>
      <c r="AC73" s="226"/>
      <c r="AD73" s="220"/>
      <c r="AE73" s="226"/>
      <c r="AF73" s="505"/>
      <c r="AG73" s="174"/>
      <c r="AH73" s="501"/>
    </row>
    <row r="74" spans="1:34" ht="36" customHeight="1">
      <c r="A74" s="521"/>
      <c r="B74" s="531" t="s">
        <v>496</v>
      </c>
      <c r="C74" s="547"/>
      <c r="D74" s="556"/>
      <c r="E74" s="531"/>
      <c r="F74" s="531"/>
      <c r="G74" s="531"/>
      <c r="H74" s="531"/>
      <c r="I74" s="531"/>
      <c r="J74" s="531"/>
      <c r="K74" s="521"/>
      <c r="L74" s="521"/>
      <c r="M74" s="60" t="s">
        <v>29</v>
      </c>
      <c r="N74" s="531"/>
      <c r="O74" s="521" t="s">
        <v>497</v>
      </c>
      <c r="P74" s="521" t="s">
        <v>498</v>
      </c>
      <c r="Q74" s="519">
        <v>1</v>
      </c>
      <c r="R74" s="525" t="s">
        <v>499</v>
      </c>
      <c r="S74" s="531"/>
      <c r="T74" s="521" t="s">
        <v>497</v>
      </c>
      <c r="U74" s="521" t="s">
        <v>685</v>
      </c>
      <c r="V74" s="519">
        <v>1</v>
      </c>
      <c r="W74" s="525" t="s">
        <v>499</v>
      </c>
      <c r="X74" s="226"/>
      <c r="Y74" s="220" t="s">
        <v>497</v>
      </c>
      <c r="Z74" s="220" t="s">
        <v>685</v>
      </c>
      <c r="AA74" s="512">
        <v>1</v>
      </c>
      <c r="AB74" s="173" t="s">
        <v>499</v>
      </c>
      <c r="AC74" s="226"/>
      <c r="AD74" s="220" t="s">
        <v>924</v>
      </c>
      <c r="AE74" s="220" t="s">
        <v>912</v>
      </c>
      <c r="AF74" s="505">
        <v>1</v>
      </c>
      <c r="AG74" s="173" t="s">
        <v>913</v>
      </c>
      <c r="AH74" s="501">
        <f>(AF74+AA74+V74+Q74)/4</f>
        <v>1</v>
      </c>
    </row>
    <row r="75" spans="1:34" ht="36">
      <c r="A75" s="521"/>
      <c r="B75" s="531"/>
      <c r="C75" s="547"/>
      <c r="D75" s="556"/>
      <c r="E75" s="531"/>
      <c r="F75" s="531"/>
      <c r="G75" s="531"/>
      <c r="H75" s="531"/>
      <c r="I75" s="531"/>
      <c r="J75" s="531"/>
      <c r="K75" s="521"/>
      <c r="L75" s="521"/>
      <c r="M75" s="58" t="s">
        <v>34</v>
      </c>
      <c r="N75" s="531"/>
      <c r="O75" s="521"/>
      <c r="P75" s="521"/>
      <c r="Q75" s="520"/>
      <c r="R75" s="525"/>
      <c r="S75" s="531"/>
      <c r="T75" s="521"/>
      <c r="U75" s="521"/>
      <c r="V75" s="520"/>
      <c r="W75" s="525"/>
      <c r="X75" s="226"/>
      <c r="Y75" s="220"/>
      <c r="Z75" s="220"/>
      <c r="AA75" s="513"/>
      <c r="AB75" s="173"/>
      <c r="AC75" s="226"/>
      <c r="AD75" s="220"/>
      <c r="AE75" s="220"/>
      <c r="AF75" s="505"/>
      <c r="AG75" s="173"/>
      <c r="AH75" s="501"/>
    </row>
    <row r="76" spans="1:34" ht="36">
      <c r="A76" s="521"/>
      <c r="B76" s="531"/>
      <c r="C76" s="547"/>
      <c r="D76" s="556"/>
      <c r="E76" s="531"/>
      <c r="F76" s="531"/>
      <c r="G76" s="531"/>
      <c r="H76" s="531"/>
      <c r="I76" s="531"/>
      <c r="J76" s="531"/>
      <c r="K76" s="521"/>
      <c r="L76" s="521"/>
      <c r="M76" s="59" t="s">
        <v>35</v>
      </c>
      <c r="N76" s="531"/>
      <c r="O76" s="521"/>
      <c r="P76" s="521"/>
      <c r="Q76" s="520"/>
      <c r="R76" s="526"/>
      <c r="S76" s="531"/>
      <c r="T76" s="521"/>
      <c r="U76" s="521"/>
      <c r="V76" s="520"/>
      <c r="W76" s="526"/>
      <c r="X76" s="226"/>
      <c r="Y76" s="220"/>
      <c r="Z76" s="220"/>
      <c r="AA76" s="513"/>
      <c r="AB76" s="174"/>
      <c r="AC76" s="226"/>
      <c r="AD76" s="220"/>
      <c r="AE76" s="220"/>
      <c r="AF76" s="505"/>
      <c r="AG76" s="174"/>
      <c r="AH76" s="501"/>
    </row>
    <row r="77" spans="1:34" ht="36" customHeight="1">
      <c r="A77" s="541" t="s">
        <v>500</v>
      </c>
      <c r="B77" s="567" t="s">
        <v>501</v>
      </c>
      <c r="C77" s="543" t="s">
        <v>502</v>
      </c>
      <c r="D77" s="556"/>
      <c r="E77" s="514" t="s">
        <v>503</v>
      </c>
      <c r="F77" s="541">
        <v>1</v>
      </c>
      <c r="G77" s="541">
        <v>1</v>
      </c>
      <c r="H77" s="541">
        <v>1</v>
      </c>
      <c r="I77" s="541">
        <v>1</v>
      </c>
      <c r="J77" s="541">
        <v>1</v>
      </c>
      <c r="K77" s="527" t="s">
        <v>27</v>
      </c>
      <c r="L77" s="527" t="s">
        <v>28</v>
      </c>
      <c r="M77" s="60" t="s">
        <v>29</v>
      </c>
      <c r="N77" s="514" t="s">
        <v>493</v>
      </c>
      <c r="O77" s="175" t="s">
        <v>504</v>
      </c>
      <c r="P77" s="175" t="s">
        <v>505</v>
      </c>
      <c r="Q77" s="519">
        <v>0.8</v>
      </c>
      <c r="R77" s="172" t="s">
        <v>506</v>
      </c>
      <c r="S77" s="514" t="s">
        <v>493</v>
      </c>
      <c r="T77" s="175" t="s">
        <v>504</v>
      </c>
      <c r="U77" s="175" t="s">
        <v>507</v>
      </c>
      <c r="V77" s="519">
        <v>0.8</v>
      </c>
      <c r="W77" s="172" t="s">
        <v>506</v>
      </c>
      <c r="X77" s="514" t="s">
        <v>493</v>
      </c>
      <c r="Y77" s="175" t="s">
        <v>504</v>
      </c>
      <c r="Z77" s="175" t="s">
        <v>756</v>
      </c>
      <c r="AA77" s="512">
        <v>0.95</v>
      </c>
      <c r="AB77" s="172" t="s">
        <v>757</v>
      </c>
      <c r="AC77" s="181" t="s">
        <v>493</v>
      </c>
      <c r="AD77" s="175" t="s">
        <v>925</v>
      </c>
      <c r="AE77" s="175" t="s">
        <v>756</v>
      </c>
      <c r="AF77" s="505">
        <v>0.95</v>
      </c>
      <c r="AG77" s="172" t="s">
        <v>757</v>
      </c>
      <c r="AH77" s="501">
        <f>(AF77+AA77+V77+Q77)/4</f>
        <v>0.875</v>
      </c>
    </row>
    <row r="78" spans="1:34" ht="36">
      <c r="A78" s="542"/>
      <c r="B78" s="568"/>
      <c r="C78" s="544"/>
      <c r="D78" s="556"/>
      <c r="E78" s="515"/>
      <c r="F78" s="542"/>
      <c r="G78" s="542"/>
      <c r="H78" s="542"/>
      <c r="I78" s="542"/>
      <c r="J78" s="542"/>
      <c r="K78" s="517"/>
      <c r="L78" s="517"/>
      <c r="M78" s="58" t="s">
        <v>34</v>
      </c>
      <c r="N78" s="515"/>
      <c r="O78" s="176"/>
      <c r="P78" s="176"/>
      <c r="Q78" s="520"/>
      <c r="R78" s="173"/>
      <c r="S78" s="515"/>
      <c r="T78" s="176"/>
      <c r="U78" s="176"/>
      <c r="V78" s="520"/>
      <c r="W78" s="173"/>
      <c r="X78" s="515"/>
      <c r="Y78" s="176"/>
      <c r="Z78" s="176"/>
      <c r="AA78" s="513"/>
      <c r="AB78" s="173"/>
      <c r="AC78" s="182"/>
      <c r="AD78" s="176"/>
      <c r="AE78" s="176"/>
      <c r="AF78" s="505"/>
      <c r="AG78" s="173"/>
      <c r="AH78" s="501"/>
    </row>
    <row r="79" spans="1:34" ht="36">
      <c r="A79" s="542"/>
      <c r="B79" s="569"/>
      <c r="C79" s="544"/>
      <c r="D79" s="556"/>
      <c r="E79" s="515"/>
      <c r="F79" s="542"/>
      <c r="G79" s="542"/>
      <c r="H79" s="542"/>
      <c r="I79" s="542"/>
      <c r="J79" s="542"/>
      <c r="K79" s="517"/>
      <c r="L79" s="517"/>
      <c r="M79" s="59" t="s">
        <v>35</v>
      </c>
      <c r="N79" s="515"/>
      <c r="O79" s="177"/>
      <c r="P79" s="177"/>
      <c r="Q79" s="520"/>
      <c r="R79" s="174"/>
      <c r="S79" s="515"/>
      <c r="T79" s="177"/>
      <c r="U79" s="177"/>
      <c r="V79" s="520"/>
      <c r="W79" s="174"/>
      <c r="X79" s="515"/>
      <c r="Y79" s="177"/>
      <c r="Z79" s="177"/>
      <c r="AA79" s="513"/>
      <c r="AB79" s="174"/>
      <c r="AC79" s="182"/>
      <c r="AD79" s="177"/>
      <c r="AE79" s="177"/>
      <c r="AF79" s="505"/>
      <c r="AG79" s="174"/>
      <c r="AH79" s="501"/>
    </row>
    <row r="80" spans="1:34" ht="36" customHeight="1">
      <c r="A80" s="542"/>
      <c r="B80" s="564" t="s">
        <v>508</v>
      </c>
      <c r="C80" s="544"/>
      <c r="D80" s="556"/>
      <c r="E80" s="515"/>
      <c r="F80" s="542"/>
      <c r="G80" s="542"/>
      <c r="H80" s="542"/>
      <c r="I80" s="542"/>
      <c r="J80" s="542"/>
      <c r="K80" s="517"/>
      <c r="L80" s="517"/>
      <c r="M80" s="60" t="s">
        <v>29</v>
      </c>
      <c r="N80" s="515"/>
      <c r="O80" s="175" t="s">
        <v>509</v>
      </c>
      <c r="P80" s="175" t="s">
        <v>510</v>
      </c>
      <c r="Q80" s="519">
        <v>0.8</v>
      </c>
      <c r="R80" s="172" t="s">
        <v>511</v>
      </c>
      <c r="S80" s="515"/>
      <c r="T80" s="175" t="s">
        <v>512</v>
      </c>
      <c r="U80" s="175" t="s">
        <v>510</v>
      </c>
      <c r="V80" s="519">
        <v>0.8</v>
      </c>
      <c r="W80" s="172" t="s">
        <v>513</v>
      </c>
      <c r="X80" s="515"/>
      <c r="Y80" s="175" t="s">
        <v>758</v>
      </c>
      <c r="Z80" s="175" t="s">
        <v>510</v>
      </c>
      <c r="AA80" s="512">
        <v>0.95</v>
      </c>
      <c r="AB80" s="172" t="s">
        <v>759</v>
      </c>
      <c r="AC80" s="182"/>
      <c r="AD80" s="175" t="s">
        <v>758</v>
      </c>
      <c r="AE80" s="175" t="s">
        <v>510</v>
      </c>
      <c r="AF80" s="505">
        <v>0.95</v>
      </c>
      <c r="AG80" s="172" t="s">
        <v>759</v>
      </c>
      <c r="AH80" s="501">
        <f>(AF80+AA80+V80+Q80)/4</f>
        <v>0.875</v>
      </c>
    </row>
    <row r="81" spans="1:34" ht="36">
      <c r="A81" s="542"/>
      <c r="B81" s="565"/>
      <c r="C81" s="544"/>
      <c r="D81" s="556"/>
      <c r="E81" s="515"/>
      <c r="F81" s="542"/>
      <c r="G81" s="542"/>
      <c r="H81" s="542"/>
      <c r="I81" s="542"/>
      <c r="J81" s="542"/>
      <c r="K81" s="517"/>
      <c r="L81" s="517"/>
      <c r="M81" s="58" t="s">
        <v>34</v>
      </c>
      <c r="N81" s="515"/>
      <c r="O81" s="176"/>
      <c r="P81" s="176"/>
      <c r="Q81" s="520"/>
      <c r="R81" s="173"/>
      <c r="S81" s="515"/>
      <c r="T81" s="176"/>
      <c r="U81" s="176"/>
      <c r="V81" s="520"/>
      <c r="W81" s="173"/>
      <c r="X81" s="515"/>
      <c r="Y81" s="176"/>
      <c r="Z81" s="176"/>
      <c r="AA81" s="513"/>
      <c r="AB81" s="173"/>
      <c r="AC81" s="182"/>
      <c r="AD81" s="176"/>
      <c r="AE81" s="176"/>
      <c r="AF81" s="505"/>
      <c r="AG81" s="173"/>
      <c r="AH81" s="501"/>
    </row>
    <row r="82" spans="1:34" ht="36">
      <c r="A82" s="542"/>
      <c r="B82" s="566"/>
      <c r="C82" s="544"/>
      <c r="D82" s="556"/>
      <c r="E82" s="515"/>
      <c r="F82" s="542"/>
      <c r="G82" s="542"/>
      <c r="H82" s="542"/>
      <c r="I82" s="542"/>
      <c r="J82" s="542"/>
      <c r="K82" s="517"/>
      <c r="L82" s="517"/>
      <c r="M82" s="59" t="s">
        <v>35</v>
      </c>
      <c r="N82" s="515"/>
      <c r="O82" s="177"/>
      <c r="P82" s="177"/>
      <c r="Q82" s="520"/>
      <c r="R82" s="174"/>
      <c r="S82" s="515"/>
      <c r="T82" s="177"/>
      <c r="U82" s="177"/>
      <c r="V82" s="520"/>
      <c r="W82" s="174"/>
      <c r="X82" s="515"/>
      <c r="Y82" s="177"/>
      <c r="Z82" s="177"/>
      <c r="AA82" s="513"/>
      <c r="AB82" s="174"/>
      <c r="AC82" s="182"/>
      <c r="AD82" s="177"/>
      <c r="AE82" s="177"/>
      <c r="AF82" s="505"/>
      <c r="AG82" s="174"/>
      <c r="AH82" s="501"/>
    </row>
    <row r="83" spans="1:34" ht="36" customHeight="1">
      <c r="A83" s="542"/>
      <c r="B83" s="564" t="s">
        <v>514</v>
      </c>
      <c r="C83" s="544"/>
      <c r="D83" s="556"/>
      <c r="E83" s="515"/>
      <c r="F83" s="542"/>
      <c r="G83" s="542"/>
      <c r="H83" s="542"/>
      <c r="I83" s="542"/>
      <c r="J83" s="542"/>
      <c r="K83" s="517"/>
      <c r="L83" s="517"/>
      <c r="M83" s="60" t="s">
        <v>29</v>
      </c>
      <c r="N83" s="515"/>
      <c r="O83" s="175" t="s">
        <v>515</v>
      </c>
      <c r="P83" s="175" t="s">
        <v>516</v>
      </c>
      <c r="Q83" s="519">
        <v>0.8</v>
      </c>
      <c r="R83" s="172" t="s">
        <v>517</v>
      </c>
      <c r="S83" s="515"/>
      <c r="T83" s="175" t="s">
        <v>515</v>
      </c>
      <c r="U83" s="175" t="s">
        <v>516</v>
      </c>
      <c r="V83" s="519">
        <v>0.8</v>
      </c>
      <c r="W83" s="172" t="s">
        <v>518</v>
      </c>
      <c r="X83" s="515"/>
      <c r="Y83" s="175" t="s">
        <v>515</v>
      </c>
      <c r="Z83" s="175" t="s">
        <v>760</v>
      </c>
      <c r="AA83" s="512">
        <v>0.95</v>
      </c>
      <c r="AB83" s="172" t="s">
        <v>761</v>
      </c>
      <c r="AC83" s="182"/>
      <c r="AD83" s="175" t="s">
        <v>515</v>
      </c>
      <c r="AE83" s="175" t="s">
        <v>760</v>
      </c>
      <c r="AF83" s="505">
        <v>0.9</v>
      </c>
      <c r="AG83" s="172" t="s">
        <v>761</v>
      </c>
      <c r="AH83" s="501">
        <f>(AF83+AA83+V83+Q83)/4</f>
        <v>0.86250000000000004</v>
      </c>
    </row>
    <row r="84" spans="1:34" ht="36">
      <c r="A84" s="542"/>
      <c r="B84" s="565"/>
      <c r="C84" s="544"/>
      <c r="D84" s="556"/>
      <c r="E84" s="515"/>
      <c r="F84" s="542"/>
      <c r="G84" s="542"/>
      <c r="H84" s="542"/>
      <c r="I84" s="542"/>
      <c r="J84" s="542"/>
      <c r="K84" s="517"/>
      <c r="L84" s="517"/>
      <c r="M84" s="58" t="s">
        <v>34</v>
      </c>
      <c r="N84" s="515"/>
      <c r="O84" s="176"/>
      <c r="P84" s="176"/>
      <c r="Q84" s="520"/>
      <c r="R84" s="173"/>
      <c r="S84" s="515"/>
      <c r="T84" s="176"/>
      <c r="U84" s="176"/>
      <c r="V84" s="520"/>
      <c r="W84" s="173"/>
      <c r="X84" s="515"/>
      <c r="Y84" s="176"/>
      <c r="Z84" s="176"/>
      <c r="AA84" s="513"/>
      <c r="AB84" s="173"/>
      <c r="AC84" s="182"/>
      <c r="AD84" s="176"/>
      <c r="AE84" s="176"/>
      <c r="AF84" s="505"/>
      <c r="AG84" s="173"/>
      <c r="AH84" s="501"/>
    </row>
    <row r="85" spans="1:34" ht="36">
      <c r="A85" s="542"/>
      <c r="B85" s="566"/>
      <c r="C85" s="544"/>
      <c r="D85" s="556"/>
      <c r="E85" s="515"/>
      <c r="F85" s="542"/>
      <c r="G85" s="542"/>
      <c r="H85" s="542"/>
      <c r="I85" s="542"/>
      <c r="J85" s="542"/>
      <c r="K85" s="517"/>
      <c r="L85" s="517"/>
      <c r="M85" s="59" t="s">
        <v>35</v>
      </c>
      <c r="N85" s="515"/>
      <c r="O85" s="177"/>
      <c r="P85" s="177"/>
      <c r="Q85" s="520"/>
      <c r="R85" s="174"/>
      <c r="S85" s="515"/>
      <c r="T85" s="177"/>
      <c r="U85" s="177"/>
      <c r="V85" s="520"/>
      <c r="W85" s="174"/>
      <c r="X85" s="515"/>
      <c r="Y85" s="177"/>
      <c r="Z85" s="177"/>
      <c r="AA85" s="513"/>
      <c r="AB85" s="174"/>
      <c r="AC85" s="182"/>
      <c r="AD85" s="177"/>
      <c r="AE85" s="177"/>
      <c r="AF85" s="505"/>
      <c r="AG85" s="174"/>
      <c r="AH85" s="501"/>
    </row>
    <row r="86" spans="1:34" ht="36" customHeight="1">
      <c r="A86" s="542"/>
      <c r="B86" s="564" t="s">
        <v>519</v>
      </c>
      <c r="C86" s="544"/>
      <c r="D86" s="556"/>
      <c r="E86" s="515"/>
      <c r="F86" s="542"/>
      <c r="G86" s="542"/>
      <c r="H86" s="542"/>
      <c r="I86" s="542"/>
      <c r="J86" s="542"/>
      <c r="K86" s="517"/>
      <c r="L86" s="517"/>
      <c r="M86" s="60" t="s">
        <v>29</v>
      </c>
      <c r="N86" s="515"/>
      <c r="O86" s="175" t="s">
        <v>520</v>
      </c>
      <c r="P86" s="175" t="s">
        <v>521</v>
      </c>
      <c r="Q86" s="519">
        <v>0.8</v>
      </c>
      <c r="R86" s="172" t="s">
        <v>517</v>
      </c>
      <c r="S86" s="515"/>
      <c r="T86" s="175" t="s">
        <v>520</v>
      </c>
      <c r="U86" s="175" t="s">
        <v>521</v>
      </c>
      <c r="V86" s="519">
        <v>0.8</v>
      </c>
      <c r="W86" s="172" t="s">
        <v>522</v>
      </c>
      <c r="X86" s="515"/>
      <c r="Y86" s="175" t="s">
        <v>520</v>
      </c>
      <c r="Z86" s="175" t="s">
        <v>762</v>
      </c>
      <c r="AA86" s="512">
        <v>0.95</v>
      </c>
      <c r="AB86" s="175" t="s">
        <v>763</v>
      </c>
      <c r="AC86" s="182"/>
      <c r="AD86" s="175" t="s">
        <v>520</v>
      </c>
      <c r="AE86" s="175" t="s">
        <v>762</v>
      </c>
      <c r="AF86" s="505">
        <v>0.95</v>
      </c>
      <c r="AG86" s="175" t="s">
        <v>914</v>
      </c>
      <c r="AH86" s="501">
        <f>(AF86+AA86+V86+Q86)/4</f>
        <v>0.875</v>
      </c>
    </row>
    <row r="87" spans="1:34" ht="36">
      <c r="A87" s="542"/>
      <c r="B87" s="565"/>
      <c r="C87" s="544"/>
      <c r="D87" s="556"/>
      <c r="E87" s="515"/>
      <c r="F87" s="542"/>
      <c r="G87" s="542"/>
      <c r="H87" s="542"/>
      <c r="I87" s="542"/>
      <c r="J87" s="542"/>
      <c r="K87" s="517"/>
      <c r="L87" s="517"/>
      <c r="M87" s="58" t="s">
        <v>34</v>
      </c>
      <c r="N87" s="515"/>
      <c r="O87" s="176"/>
      <c r="P87" s="176"/>
      <c r="Q87" s="520"/>
      <c r="R87" s="173"/>
      <c r="S87" s="515"/>
      <c r="T87" s="176"/>
      <c r="U87" s="176"/>
      <c r="V87" s="520"/>
      <c r="W87" s="173"/>
      <c r="X87" s="515"/>
      <c r="Y87" s="176"/>
      <c r="Z87" s="176"/>
      <c r="AA87" s="513"/>
      <c r="AB87" s="176"/>
      <c r="AC87" s="182"/>
      <c r="AD87" s="176"/>
      <c r="AE87" s="176"/>
      <c r="AF87" s="505"/>
      <c r="AG87" s="176"/>
      <c r="AH87" s="501"/>
    </row>
    <row r="88" spans="1:34" ht="36">
      <c r="A88" s="542"/>
      <c r="B88" s="566"/>
      <c r="C88" s="544"/>
      <c r="D88" s="556"/>
      <c r="E88" s="515"/>
      <c r="F88" s="542"/>
      <c r="G88" s="542"/>
      <c r="H88" s="542"/>
      <c r="I88" s="542"/>
      <c r="J88" s="542"/>
      <c r="K88" s="517"/>
      <c r="L88" s="517"/>
      <c r="M88" s="59" t="s">
        <v>35</v>
      </c>
      <c r="N88" s="515"/>
      <c r="O88" s="177"/>
      <c r="P88" s="177"/>
      <c r="Q88" s="520"/>
      <c r="R88" s="174"/>
      <c r="S88" s="515"/>
      <c r="T88" s="177"/>
      <c r="U88" s="177"/>
      <c r="V88" s="520"/>
      <c r="W88" s="174"/>
      <c r="X88" s="515"/>
      <c r="Y88" s="177"/>
      <c r="Z88" s="177"/>
      <c r="AA88" s="513"/>
      <c r="AB88" s="177"/>
      <c r="AC88" s="182"/>
      <c r="AD88" s="177"/>
      <c r="AE88" s="177"/>
      <c r="AF88" s="505"/>
      <c r="AG88" s="177"/>
      <c r="AH88" s="501"/>
    </row>
    <row r="89" spans="1:34" ht="36" customHeight="1">
      <c r="A89" s="542"/>
      <c r="B89" s="564" t="s">
        <v>523</v>
      </c>
      <c r="C89" s="544"/>
      <c r="D89" s="556"/>
      <c r="E89" s="515"/>
      <c r="F89" s="542"/>
      <c r="G89" s="542"/>
      <c r="H89" s="542"/>
      <c r="I89" s="542"/>
      <c r="J89" s="542"/>
      <c r="K89" s="517"/>
      <c r="L89" s="517"/>
      <c r="M89" s="60" t="s">
        <v>29</v>
      </c>
      <c r="N89" s="515"/>
      <c r="O89" s="175" t="s">
        <v>524</v>
      </c>
      <c r="P89" s="175" t="s">
        <v>525</v>
      </c>
      <c r="Q89" s="519">
        <v>0.8</v>
      </c>
      <c r="R89" s="172" t="s">
        <v>517</v>
      </c>
      <c r="S89" s="515"/>
      <c r="T89" s="175" t="s">
        <v>524</v>
      </c>
      <c r="U89" s="175" t="s">
        <v>525</v>
      </c>
      <c r="V89" s="519">
        <v>0.8</v>
      </c>
      <c r="W89" s="172" t="s">
        <v>517</v>
      </c>
      <c r="X89" s="515"/>
      <c r="Y89" s="175" t="s">
        <v>524</v>
      </c>
      <c r="Z89" s="175" t="s">
        <v>764</v>
      </c>
      <c r="AA89" s="512">
        <v>0.95</v>
      </c>
      <c r="AB89" s="172" t="s">
        <v>765</v>
      </c>
      <c r="AC89" s="182"/>
      <c r="AD89" s="175" t="s">
        <v>915</v>
      </c>
      <c r="AE89" s="175" t="s">
        <v>764</v>
      </c>
      <c r="AF89" s="505">
        <v>1</v>
      </c>
      <c r="AG89" s="172" t="s">
        <v>916</v>
      </c>
      <c r="AH89" s="501">
        <f>(AF89+AA89+V89+Q89)/4</f>
        <v>0.88749999999999996</v>
      </c>
    </row>
    <row r="90" spans="1:34" ht="36">
      <c r="A90" s="542"/>
      <c r="B90" s="565"/>
      <c r="C90" s="544"/>
      <c r="D90" s="556"/>
      <c r="E90" s="515"/>
      <c r="F90" s="542"/>
      <c r="G90" s="542"/>
      <c r="H90" s="542"/>
      <c r="I90" s="542"/>
      <c r="J90" s="542"/>
      <c r="K90" s="517"/>
      <c r="L90" s="517"/>
      <c r="M90" s="58" t="s">
        <v>34</v>
      </c>
      <c r="N90" s="515"/>
      <c r="O90" s="176"/>
      <c r="P90" s="176"/>
      <c r="Q90" s="520"/>
      <c r="R90" s="173"/>
      <c r="S90" s="515"/>
      <c r="T90" s="176"/>
      <c r="U90" s="176"/>
      <c r="V90" s="520"/>
      <c r="W90" s="173"/>
      <c r="X90" s="515"/>
      <c r="Y90" s="176"/>
      <c r="Z90" s="176"/>
      <c r="AA90" s="513"/>
      <c r="AB90" s="173"/>
      <c r="AC90" s="182"/>
      <c r="AD90" s="176"/>
      <c r="AE90" s="176"/>
      <c r="AF90" s="505"/>
      <c r="AG90" s="173"/>
      <c r="AH90" s="501"/>
    </row>
    <row r="91" spans="1:34" ht="36">
      <c r="A91" s="542"/>
      <c r="B91" s="566"/>
      <c r="C91" s="544"/>
      <c r="D91" s="556"/>
      <c r="E91" s="515"/>
      <c r="F91" s="542"/>
      <c r="G91" s="542"/>
      <c r="H91" s="542"/>
      <c r="I91" s="542"/>
      <c r="J91" s="542"/>
      <c r="K91" s="517"/>
      <c r="L91" s="517"/>
      <c r="M91" s="59" t="s">
        <v>35</v>
      </c>
      <c r="N91" s="515"/>
      <c r="O91" s="177"/>
      <c r="P91" s="177"/>
      <c r="Q91" s="520"/>
      <c r="R91" s="174"/>
      <c r="S91" s="515"/>
      <c r="T91" s="177"/>
      <c r="U91" s="177"/>
      <c r="V91" s="520"/>
      <c r="W91" s="174"/>
      <c r="X91" s="515"/>
      <c r="Y91" s="177"/>
      <c r="Z91" s="177"/>
      <c r="AA91" s="513"/>
      <c r="AB91" s="174"/>
      <c r="AC91" s="182"/>
      <c r="AD91" s="177"/>
      <c r="AE91" s="177"/>
      <c r="AF91" s="505"/>
      <c r="AG91" s="174"/>
      <c r="AH91" s="501"/>
    </row>
    <row r="92" spans="1:34" ht="36" customHeight="1">
      <c r="A92" s="542"/>
      <c r="B92" s="564" t="s">
        <v>526</v>
      </c>
      <c r="C92" s="544"/>
      <c r="D92" s="556"/>
      <c r="E92" s="515"/>
      <c r="F92" s="542"/>
      <c r="G92" s="542"/>
      <c r="H92" s="542"/>
      <c r="I92" s="542"/>
      <c r="J92" s="542"/>
      <c r="K92" s="517"/>
      <c r="L92" s="517"/>
      <c r="M92" s="60" t="s">
        <v>29</v>
      </c>
      <c r="N92" s="515"/>
      <c r="O92" s="175" t="s">
        <v>527</v>
      </c>
      <c r="P92" s="175" t="s">
        <v>528</v>
      </c>
      <c r="Q92" s="519">
        <v>0.8</v>
      </c>
      <c r="R92" s="172" t="s">
        <v>529</v>
      </c>
      <c r="S92" s="515"/>
      <c r="T92" s="175" t="s">
        <v>527</v>
      </c>
      <c r="U92" s="175" t="s">
        <v>528</v>
      </c>
      <c r="V92" s="519">
        <v>0.8</v>
      </c>
      <c r="W92" s="172" t="s">
        <v>529</v>
      </c>
      <c r="X92" s="515"/>
      <c r="Y92" s="175" t="s">
        <v>527</v>
      </c>
      <c r="Z92" s="175" t="s">
        <v>766</v>
      </c>
      <c r="AA92" s="512">
        <v>0.95</v>
      </c>
      <c r="AB92" s="172" t="s">
        <v>767</v>
      </c>
      <c r="AC92" s="182"/>
      <c r="AD92" s="175" t="s">
        <v>917</v>
      </c>
      <c r="AE92" s="175" t="s">
        <v>918</v>
      </c>
      <c r="AF92" s="505">
        <v>1</v>
      </c>
      <c r="AG92" s="172" t="s">
        <v>767</v>
      </c>
      <c r="AH92" s="501">
        <f>(AF92+AA92+V92+Q92)/4</f>
        <v>0.88749999999999996</v>
      </c>
    </row>
    <row r="93" spans="1:34" ht="36">
      <c r="A93" s="542"/>
      <c r="B93" s="565"/>
      <c r="C93" s="544"/>
      <c r="D93" s="556"/>
      <c r="E93" s="515"/>
      <c r="F93" s="542"/>
      <c r="G93" s="542"/>
      <c r="H93" s="542"/>
      <c r="I93" s="542"/>
      <c r="J93" s="542"/>
      <c r="K93" s="517"/>
      <c r="L93" s="517"/>
      <c r="M93" s="58" t="s">
        <v>34</v>
      </c>
      <c r="N93" s="515"/>
      <c r="O93" s="176"/>
      <c r="P93" s="176"/>
      <c r="Q93" s="520"/>
      <c r="R93" s="173"/>
      <c r="S93" s="515"/>
      <c r="T93" s="176"/>
      <c r="U93" s="176"/>
      <c r="V93" s="520"/>
      <c r="W93" s="173"/>
      <c r="X93" s="515"/>
      <c r="Y93" s="176"/>
      <c r="Z93" s="176"/>
      <c r="AA93" s="513"/>
      <c r="AB93" s="173"/>
      <c r="AC93" s="182"/>
      <c r="AD93" s="176"/>
      <c r="AE93" s="176"/>
      <c r="AF93" s="505"/>
      <c r="AG93" s="173"/>
      <c r="AH93" s="501"/>
    </row>
    <row r="94" spans="1:34" ht="36">
      <c r="A94" s="542"/>
      <c r="B94" s="566"/>
      <c r="C94" s="544"/>
      <c r="D94" s="556"/>
      <c r="E94" s="515"/>
      <c r="F94" s="542"/>
      <c r="G94" s="542"/>
      <c r="H94" s="542"/>
      <c r="I94" s="542"/>
      <c r="J94" s="542"/>
      <c r="K94" s="517"/>
      <c r="L94" s="517"/>
      <c r="M94" s="59" t="s">
        <v>35</v>
      </c>
      <c r="N94" s="515"/>
      <c r="O94" s="177"/>
      <c r="P94" s="177"/>
      <c r="Q94" s="520"/>
      <c r="R94" s="174"/>
      <c r="S94" s="515"/>
      <c r="T94" s="177"/>
      <c r="U94" s="177"/>
      <c r="V94" s="520"/>
      <c r="W94" s="174"/>
      <c r="X94" s="515"/>
      <c r="Y94" s="177"/>
      <c r="Z94" s="177"/>
      <c r="AA94" s="513"/>
      <c r="AB94" s="174"/>
      <c r="AC94" s="182"/>
      <c r="AD94" s="177"/>
      <c r="AE94" s="177"/>
      <c r="AF94" s="505"/>
      <c r="AG94" s="174"/>
      <c r="AH94" s="501"/>
    </row>
    <row r="95" spans="1:34" ht="36" customHeight="1">
      <c r="A95" s="542"/>
      <c r="B95" s="564" t="s">
        <v>530</v>
      </c>
      <c r="C95" s="544"/>
      <c r="D95" s="556"/>
      <c r="E95" s="515"/>
      <c r="F95" s="542"/>
      <c r="G95" s="542"/>
      <c r="H95" s="542"/>
      <c r="I95" s="542"/>
      <c r="J95" s="542"/>
      <c r="K95" s="517"/>
      <c r="L95" s="517"/>
      <c r="M95" s="60" t="s">
        <v>29</v>
      </c>
      <c r="N95" s="515"/>
      <c r="O95" s="175" t="s">
        <v>531</v>
      </c>
      <c r="P95" s="175" t="s">
        <v>532</v>
      </c>
      <c r="Q95" s="519">
        <v>0.8</v>
      </c>
      <c r="R95" s="172" t="s">
        <v>533</v>
      </c>
      <c r="S95" s="515"/>
      <c r="T95" s="175" t="s">
        <v>531</v>
      </c>
      <c r="U95" s="175" t="s">
        <v>532</v>
      </c>
      <c r="V95" s="519">
        <v>0.8</v>
      </c>
      <c r="W95" s="172" t="s">
        <v>533</v>
      </c>
      <c r="X95" s="515"/>
      <c r="Y95" s="175" t="s">
        <v>531</v>
      </c>
      <c r="Z95" s="175" t="s">
        <v>768</v>
      </c>
      <c r="AA95" s="512">
        <v>0.95</v>
      </c>
      <c r="AB95" s="172" t="s">
        <v>769</v>
      </c>
      <c r="AC95" s="182"/>
      <c r="AD95" s="175" t="s">
        <v>531</v>
      </c>
      <c r="AE95" s="175" t="s">
        <v>768</v>
      </c>
      <c r="AF95" s="505">
        <v>1</v>
      </c>
      <c r="AG95" s="172" t="s">
        <v>769</v>
      </c>
      <c r="AH95" s="501">
        <f>(AF95+AA95+V95+Q95)/4</f>
        <v>0.88749999999999996</v>
      </c>
    </row>
    <row r="96" spans="1:34" ht="36">
      <c r="A96" s="542"/>
      <c r="B96" s="565"/>
      <c r="C96" s="544"/>
      <c r="D96" s="556"/>
      <c r="E96" s="515"/>
      <c r="F96" s="542"/>
      <c r="G96" s="542"/>
      <c r="H96" s="542"/>
      <c r="I96" s="542"/>
      <c r="J96" s="542"/>
      <c r="K96" s="517"/>
      <c r="L96" s="517"/>
      <c r="M96" s="58" t="s">
        <v>34</v>
      </c>
      <c r="N96" s="515"/>
      <c r="O96" s="176"/>
      <c r="P96" s="176"/>
      <c r="Q96" s="520"/>
      <c r="R96" s="173"/>
      <c r="S96" s="515"/>
      <c r="T96" s="176"/>
      <c r="U96" s="176"/>
      <c r="V96" s="520"/>
      <c r="W96" s="173"/>
      <c r="X96" s="515"/>
      <c r="Y96" s="176"/>
      <c r="Z96" s="176"/>
      <c r="AA96" s="513"/>
      <c r="AB96" s="173"/>
      <c r="AC96" s="182"/>
      <c r="AD96" s="176"/>
      <c r="AE96" s="176"/>
      <c r="AF96" s="505"/>
      <c r="AG96" s="173"/>
      <c r="AH96" s="501"/>
    </row>
    <row r="97" spans="1:34" ht="36">
      <c r="A97" s="546"/>
      <c r="B97" s="566"/>
      <c r="C97" s="545"/>
      <c r="D97" s="556"/>
      <c r="E97" s="516"/>
      <c r="F97" s="546"/>
      <c r="G97" s="546"/>
      <c r="H97" s="546"/>
      <c r="I97" s="546"/>
      <c r="J97" s="546"/>
      <c r="K97" s="518"/>
      <c r="L97" s="518"/>
      <c r="M97" s="59" t="s">
        <v>35</v>
      </c>
      <c r="N97" s="516"/>
      <c r="O97" s="177"/>
      <c r="P97" s="177"/>
      <c r="Q97" s="520"/>
      <c r="R97" s="174"/>
      <c r="S97" s="516"/>
      <c r="T97" s="177"/>
      <c r="U97" s="177"/>
      <c r="V97" s="520"/>
      <c r="W97" s="174"/>
      <c r="X97" s="516"/>
      <c r="Y97" s="177"/>
      <c r="Z97" s="177"/>
      <c r="AA97" s="513"/>
      <c r="AB97" s="174"/>
      <c r="AC97" s="183"/>
      <c r="AD97" s="177"/>
      <c r="AE97" s="177"/>
      <c r="AF97" s="505"/>
      <c r="AG97" s="174"/>
      <c r="AH97" s="501"/>
    </row>
    <row r="98" spans="1:34" ht="36" customHeight="1">
      <c r="A98" s="547" t="s">
        <v>534</v>
      </c>
      <c r="B98" s="226" t="s">
        <v>535</v>
      </c>
      <c r="C98" s="547" t="s">
        <v>536</v>
      </c>
      <c r="D98" s="556"/>
      <c r="E98" s="531" t="s">
        <v>537</v>
      </c>
      <c r="F98" s="549">
        <v>1</v>
      </c>
      <c r="G98" s="549">
        <v>1</v>
      </c>
      <c r="H98" s="549">
        <v>1</v>
      </c>
      <c r="I98" s="549">
        <v>1</v>
      </c>
      <c r="J98" s="549">
        <v>1</v>
      </c>
      <c r="K98" s="521" t="s">
        <v>27</v>
      </c>
      <c r="L98" s="521" t="s">
        <v>28</v>
      </c>
      <c r="M98" s="60" t="s">
        <v>29</v>
      </c>
      <c r="N98" s="531" t="s">
        <v>391</v>
      </c>
      <c r="O98" s="220" t="s">
        <v>538</v>
      </c>
      <c r="P98" s="220" t="s">
        <v>539</v>
      </c>
      <c r="Q98" s="244">
        <v>0.79</v>
      </c>
      <c r="R98" s="222" t="s">
        <v>540</v>
      </c>
      <c r="S98" s="531" t="s">
        <v>391</v>
      </c>
      <c r="T98" s="220" t="s">
        <v>538</v>
      </c>
      <c r="U98" s="220" t="s">
        <v>541</v>
      </c>
      <c r="V98" s="244">
        <v>0.79</v>
      </c>
      <c r="W98" s="222" t="s">
        <v>686</v>
      </c>
      <c r="X98" s="226" t="s">
        <v>391</v>
      </c>
      <c r="Y98" s="220" t="s">
        <v>770</v>
      </c>
      <c r="Z98" s="220" t="s">
        <v>771</v>
      </c>
      <c r="AA98" s="505">
        <v>0.85</v>
      </c>
      <c r="AB98" s="222" t="s">
        <v>772</v>
      </c>
      <c r="AC98" s="226" t="s">
        <v>391</v>
      </c>
      <c r="AD98" s="220" t="s">
        <v>919</v>
      </c>
      <c r="AE98" s="220" t="s">
        <v>920</v>
      </c>
      <c r="AF98" s="505">
        <v>0.95</v>
      </c>
      <c r="AG98" s="222" t="s">
        <v>921</v>
      </c>
      <c r="AH98" s="501">
        <f>(AF98+AA98+V98+Q98)/4</f>
        <v>0.84499999999999997</v>
      </c>
    </row>
    <row r="99" spans="1:34" ht="36">
      <c r="A99" s="547"/>
      <c r="B99" s="531"/>
      <c r="C99" s="547"/>
      <c r="D99" s="556"/>
      <c r="E99" s="531"/>
      <c r="F99" s="549"/>
      <c r="G99" s="549"/>
      <c r="H99" s="549"/>
      <c r="I99" s="549"/>
      <c r="J99" s="549"/>
      <c r="K99" s="521"/>
      <c r="L99" s="521"/>
      <c r="M99" s="58" t="s">
        <v>34</v>
      </c>
      <c r="N99" s="531"/>
      <c r="O99" s="220"/>
      <c r="P99" s="220"/>
      <c r="Q99" s="244"/>
      <c r="R99" s="222"/>
      <c r="S99" s="531"/>
      <c r="T99" s="220"/>
      <c r="U99" s="220"/>
      <c r="V99" s="244"/>
      <c r="W99" s="222"/>
      <c r="X99" s="226"/>
      <c r="Y99" s="220"/>
      <c r="Z99" s="220"/>
      <c r="AA99" s="505"/>
      <c r="AB99" s="222"/>
      <c r="AC99" s="226"/>
      <c r="AD99" s="220"/>
      <c r="AE99" s="220"/>
      <c r="AF99" s="505"/>
      <c r="AG99" s="222"/>
      <c r="AH99" s="501"/>
    </row>
    <row r="100" spans="1:34" ht="36">
      <c r="A100" s="521"/>
      <c r="B100" s="531"/>
      <c r="C100" s="547"/>
      <c r="D100" s="556"/>
      <c r="E100" s="531"/>
      <c r="F100" s="531"/>
      <c r="G100" s="531"/>
      <c r="H100" s="531"/>
      <c r="I100" s="531"/>
      <c r="J100" s="531"/>
      <c r="K100" s="521"/>
      <c r="L100" s="521"/>
      <c r="M100" s="59" t="s">
        <v>35</v>
      </c>
      <c r="N100" s="531"/>
      <c r="O100" s="220"/>
      <c r="P100" s="220"/>
      <c r="Q100" s="244"/>
      <c r="R100" s="222"/>
      <c r="S100" s="531"/>
      <c r="T100" s="220"/>
      <c r="U100" s="220"/>
      <c r="V100" s="244"/>
      <c r="W100" s="222"/>
      <c r="X100" s="226"/>
      <c r="Y100" s="220"/>
      <c r="Z100" s="220"/>
      <c r="AA100" s="505"/>
      <c r="AB100" s="222"/>
      <c r="AC100" s="226"/>
      <c r="AD100" s="220"/>
      <c r="AE100" s="220"/>
      <c r="AF100" s="505"/>
      <c r="AG100" s="222"/>
      <c r="AH100" s="501"/>
    </row>
    <row r="101" spans="1:34" ht="36" customHeight="1">
      <c r="A101" s="521"/>
      <c r="B101" s="514" t="s">
        <v>542</v>
      </c>
      <c r="C101" s="547"/>
      <c r="D101" s="556"/>
      <c r="E101" s="531"/>
      <c r="F101" s="531"/>
      <c r="G101" s="531"/>
      <c r="H101" s="531"/>
      <c r="I101" s="531"/>
      <c r="J101" s="531"/>
      <c r="K101" s="521"/>
      <c r="L101" s="521"/>
      <c r="M101" s="60" t="s">
        <v>29</v>
      </c>
      <c r="N101" s="531" t="s">
        <v>493</v>
      </c>
      <c r="O101" s="220" t="s">
        <v>543</v>
      </c>
      <c r="P101" s="220" t="s">
        <v>544</v>
      </c>
      <c r="Q101" s="244">
        <v>0.79</v>
      </c>
      <c r="R101" s="222" t="s">
        <v>545</v>
      </c>
      <c r="S101" s="531" t="s">
        <v>493</v>
      </c>
      <c r="T101" s="220" t="s">
        <v>546</v>
      </c>
      <c r="U101" s="220" t="s">
        <v>547</v>
      </c>
      <c r="V101" s="244">
        <v>0.79</v>
      </c>
      <c r="W101" s="222" t="s">
        <v>545</v>
      </c>
      <c r="X101" s="531" t="s">
        <v>493</v>
      </c>
      <c r="Y101" s="220" t="s">
        <v>773</v>
      </c>
      <c r="Z101" s="220" t="s">
        <v>774</v>
      </c>
      <c r="AA101" s="505">
        <v>0.85</v>
      </c>
      <c r="AB101" s="222" t="s">
        <v>775</v>
      </c>
      <c r="AC101" s="226" t="s">
        <v>493</v>
      </c>
      <c r="AD101" s="220" t="s">
        <v>926</v>
      </c>
      <c r="AE101" s="220" t="s">
        <v>927</v>
      </c>
      <c r="AF101" s="505">
        <v>0.95</v>
      </c>
      <c r="AG101" s="222"/>
      <c r="AH101" s="502">
        <f>(AF101+AA101+V101+Q101)/4</f>
        <v>0.84499999999999997</v>
      </c>
    </row>
    <row r="102" spans="1:34" ht="36">
      <c r="A102" s="521"/>
      <c r="B102" s="515"/>
      <c r="C102" s="547"/>
      <c r="D102" s="556"/>
      <c r="E102" s="531"/>
      <c r="F102" s="531"/>
      <c r="G102" s="531"/>
      <c r="H102" s="531"/>
      <c r="I102" s="531"/>
      <c r="J102" s="531"/>
      <c r="K102" s="521"/>
      <c r="L102" s="521"/>
      <c r="M102" s="58" t="s">
        <v>34</v>
      </c>
      <c r="N102" s="531"/>
      <c r="O102" s="220"/>
      <c r="P102" s="220"/>
      <c r="Q102" s="244"/>
      <c r="R102" s="222"/>
      <c r="S102" s="531"/>
      <c r="T102" s="220"/>
      <c r="U102" s="220"/>
      <c r="V102" s="244"/>
      <c r="W102" s="222"/>
      <c r="X102" s="531"/>
      <c r="Y102" s="220"/>
      <c r="Z102" s="220"/>
      <c r="AA102" s="505"/>
      <c r="AB102" s="222"/>
      <c r="AC102" s="226"/>
      <c r="AD102" s="220"/>
      <c r="AE102" s="220"/>
      <c r="AF102" s="505"/>
      <c r="AG102" s="222"/>
      <c r="AH102" s="503"/>
    </row>
    <row r="103" spans="1:34" ht="15" customHeight="1">
      <c r="A103" s="521"/>
      <c r="B103" s="515"/>
      <c r="C103" s="547"/>
      <c r="D103" s="556"/>
      <c r="E103" s="531"/>
      <c r="F103" s="531"/>
      <c r="G103" s="531"/>
      <c r="H103" s="531"/>
      <c r="I103" s="531"/>
      <c r="J103" s="531"/>
      <c r="K103" s="521"/>
      <c r="L103" s="521"/>
      <c r="M103" s="570" t="s">
        <v>35</v>
      </c>
      <c r="N103" s="531"/>
      <c r="O103" s="220"/>
      <c r="P103" s="220"/>
      <c r="Q103" s="244"/>
      <c r="R103" s="222"/>
      <c r="S103" s="531"/>
      <c r="T103" s="220"/>
      <c r="U103" s="220"/>
      <c r="V103" s="244"/>
      <c r="W103" s="222"/>
      <c r="X103" s="531"/>
      <c r="Y103" s="220"/>
      <c r="Z103" s="220"/>
      <c r="AA103" s="505"/>
      <c r="AB103" s="222"/>
      <c r="AC103" s="226"/>
      <c r="AD103" s="220"/>
      <c r="AE103" s="220"/>
      <c r="AF103" s="505"/>
      <c r="AG103" s="222"/>
      <c r="AH103" s="503"/>
    </row>
    <row r="104" spans="1:34">
      <c r="A104" s="521"/>
      <c r="B104" s="516"/>
      <c r="C104" s="547"/>
      <c r="D104" s="557"/>
      <c r="E104" s="531"/>
      <c r="F104" s="531"/>
      <c r="G104" s="531"/>
      <c r="H104" s="531"/>
      <c r="I104" s="531"/>
      <c r="J104" s="531"/>
      <c r="K104" s="521"/>
      <c r="L104" s="521"/>
      <c r="M104" s="570"/>
      <c r="N104" s="531"/>
      <c r="O104" s="571"/>
      <c r="P104" s="220"/>
      <c r="Q104" s="244"/>
      <c r="R104" s="222"/>
      <c r="S104" s="531"/>
      <c r="T104" s="220"/>
      <c r="U104" s="220"/>
      <c r="V104" s="244"/>
      <c r="W104" s="222"/>
      <c r="X104" s="531"/>
      <c r="Y104" s="220"/>
      <c r="Z104" s="220"/>
      <c r="AA104" s="505"/>
      <c r="AB104" s="222"/>
      <c r="AC104" s="226"/>
      <c r="AD104" s="220"/>
      <c r="AE104" s="220"/>
      <c r="AF104" s="505"/>
      <c r="AG104" s="222"/>
      <c r="AH104" s="504"/>
    </row>
    <row r="105" spans="1:34">
      <c r="P105" s="126"/>
      <c r="Q105" s="95"/>
      <c r="R105" s="131"/>
      <c r="S105" s="131"/>
      <c r="T105" s="131"/>
      <c r="U105" s="131"/>
      <c r="V105" s="95"/>
      <c r="W105" s="131"/>
      <c r="X105" s="131"/>
      <c r="Y105" s="131"/>
      <c r="Z105" s="131"/>
      <c r="AA105" s="95"/>
      <c r="AB105" s="126"/>
      <c r="AC105" s="126"/>
      <c r="AD105" s="126"/>
      <c r="AE105" s="126"/>
      <c r="AF105" s="95"/>
      <c r="AG105" s="95"/>
      <c r="AH105" s="125">
        <f>(AH101+AH98+AH95+AH92+AH89+AH86+AH83+AH80+AH77+AH74+AH71+AH68+AH65+AH62+AH59+AH56+AH53+AH50+AH47+AH44+AH41+AH38+AH35+AH32+AH29+AH26+AH23+AH20+AH17+AH14+AH11)/31</f>
        <v>0.93298387096774194</v>
      </c>
    </row>
  </sheetData>
  <mergeCells count="729">
    <mergeCell ref="AH89:AH91"/>
    <mergeCell ref="AH92:AH94"/>
    <mergeCell ref="AH95:AH97"/>
    <mergeCell ref="AH62:AH64"/>
    <mergeCell ref="AH65:AH67"/>
    <mergeCell ref="AH68:AH70"/>
    <mergeCell ref="AH71:AH73"/>
    <mergeCell ref="AH74:AH76"/>
    <mergeCell ref="AH77:AH79"/>
    <mergeCell ref="AH80:AH82"/>
    <mergeCell ref="AH83:AH85"/>
    <mergeCell ref="AH86:AH88"/>
    <mergeCell ref="AH35:AH37"/>
    <mergeCell ref="AC38:AC40"/>
    <mergeCell ref="AH41:AH43"/>
    <mergeCell ref="AH44:AH46"/>
    <mergeCell ref="AH47:AH49"/>
    <mergeCell ref="AH50:AH52"/>
    <mergeCell ref="AH53:AH55"/>
    <mergeCell ref="AH56:AH58"/>
    <mergeCell ref="AH59:AH61"/>
    <mergeCell ref="AC50:AC70"/>
    <mergeCell ref="AH38:AH40"/>
    <mergeCell ref="AD38:AD40"/>
    <mergeCell ref="AE38:AE40"/>
    <mergeCell ref="AF38:AF40"/>
    <mergeCell ref="AG38:AG40"/>
    <mergeCell ref="AC41:AC49"/>
    <mergeCell ref="AD41:AD43"/>
    <mergeCell ref="AE41:AE43"/>
    <mergeCell ref="AF41:AF43"/>
    <mergeCell ref="AG41:AG43"/>
    <mergeCell ref="AD44:AD46"/>
    <mergeCell ref="AE44:AE46"/>
    <mergeCell ref="AF44:AF46"/>
    <mergeCell ref="AG44:AG46"/>
    <mergeCell ref="O83:O85"/>
    <mergeCell ref="P83:P85"/>
    <mergeCell ref="R83:R85"/>
    <mergeCell ref="T83:T85"/>
    <mergeCell ref="F98:F104"/>
    <mergeCell ref="G98:G104"/>
    <mergeCell ref="O95:O97"/>
    <mergeCell ref="P95:P97"/>
    <mergeCell ref="AH8:AH10"/>
    <mergeCell ref="AH11:AH13"/>
    <mergeCell ref="AH14:AH16"/>
    <mergeCell ref="AH17:AH19"/>
    <mergeCell ref="AH20:AH22"/>
    <mergeCell ref="AH23:AH25"/>
    <mergeCell ref="AC26:AC28"/>
    <mergeCell ref="AH29:AH31"/>
    <mergeCell ref="AH32:AH34"/>
    <mergeCell ref="AH26:AH28"/>
    <mergeCell ref="AC8:AG8"/>
    <mergeCell ref="AC9:AD9"/>
    <mergeCell ref="AE9:AE10"/>
    <mergeCell ref="AF9:AF10"/>
    <mergeCell ref="AG9:AG10"/>
    <mergeCell ref="AC11:AC25"/>
    <mergeCell ref="R98:R100"/>
    <mergeCell ref="S98:S100"/>
    <mergeCell ref="T98:T100"/>
    <mergeCell ref="H98:H104"/>
    <mergeCell ref="I98:I104"/>
    <mergeCell ref="J98:J104"/>
    <mergeCell ref="K98:K104"/>
    <mergeCell ref="L98:L104"/>
    <mergeCell ref="N98:N100"/>
    <mergeCell ref="S101:S104"/>
    <mergeCell ref="R101:R104"/>
    <mergeCell ref="T101:T104"/>
    <mergeCell ref="Q98:Q100"/>
    <mergeCell ref="Q101:Q104"/>
    <mergeCell ref="A77:A97"/>
    <mergeCell ref="B92:B94"/>
    <mergeCell ref="B95:B97"/>
    <mergeCell ref="O89:O91"/>
    <mergeCell ref="P89:P91"/>
    <mergeCell ref="M103:M104"/>
    <mergeCell ref="B101:B104"/>
    <mergeCell ref="N101:N104"/>
    <mergeCell ref="O101:O104"/>
    <mergeCell ref="P101:P104"/>
    <mergeCell ref="O98:O100"/>
    <mergeCell ref="P98:P100"/>
    <mergeCell ref="B86:B88"/>
    <mergeCell ref="O86:O88"/>
    <mergeCell ref="P86:P88"/>
    <mergeCell ref="E77:E97"/>
    <mergeCell ref="A98:A104"/>
    <mergeCell ref="B98:B100"/>
    <mergeCell ref="C98:C104"/>
    <mergeCell ref="E98:E104"/>
    <mergeCell ref="F77:F97"/>
    <mergeCell ref="G77:G97"/>
    <mergeCell ref="B83:B85"/>
    <mergeCell ref="B89:B91"/>
    <mergeCell ref="T89:T91"/>
    <mergeCell ref="Q77:Q79"/>
    <mergeCell ref="Q80:Q82"/>
    <mergeCell ref="Q83:Q85"/>
    <mergeCell ref="Q86:Q88"/>
    <mergeCell ref="Q89:Q91"/>
    <mergeCell ref="R92:R94"/>
    <mergeCell ref="T92:T94"/>
    <mergeCell ref="B80:B82"/>
    <mergeCell ref="O80:O82"/>
    <mergeCell ref="P80:P82"/>
    <mergeCell ref="R80:R82"/>
    <mergeCell ref="T80:T82"/>
    <mergeCell ref="H77:H97"/>
    <mergeCell ref="I77:I97"/>
    <mergeCell ref="J77:J97"/>
    <mergeCell ref="K77:K97"/>
    <mergeCell ref="L77:L97"/>
    <mergeCell ref="N77:N97"/>
    <mergeCell ref="B77:B79"/>
    <mergeCell ref="C77:C97"/>
    <mergeCell ref="O77:O79"/>
    <mergeCell ref="P77:P79"/>
    <mergeCell ref="R77:R79"/>
    <mergeCell ref="Q92:Q94"/>
    <mergeCell ref="Q95:Q97"/>
    <mergeCell ref="R95:R97"/>
    <mergeCell ref="T95:T97"/>
    <mergeCell ref="O92:O94"/>
    <mergeCell ref="P92:P94"/>
    <mergeCell ref="O74:O76"/>
    <mergeCell ref="P74:P76"/>
    <mergeCell ref="J71:J76"/>
    <mergeCell ref="K71:K76"/>
    <mergeCell ref="L71:L76"/>
    <mergeCell ref="N71:N76"/>
    <mergeCell ref="R74:R76"/>
    <mergeCell ref="T74:T76"/>
    <mergeCell ref="O71:O73"/>
    <mergeCell ref="P71:P73"/>
    <mergeCell ref="R71:R73"/>
    <mergeCell ref="S71:S76"/>
    <mergeCell ref="T71:T73"/>
    <mergeCell ref="Q71:Q73"/>
    <mergeCell ref="Q74:Q76"/>
    <mergeCell ref="R86:R88"/>
    <mergeCell ref="T86:T88"/>
    <mergeCell ref="R89:R91"/>
    <mergeCell ref="J50:J70"/>
    <mergeCell ref="K50:K70"/>
    <mergeCell ref="Q65:Q67"/>
    <mergeCell ref="Q68:Q70"/>
    <mergeCell ref="B59:B61"/>
    <mergeCell ref="L50:L70"/>
    <mergeCell ref="N50:N70"/>
    <mergeCell ref="B50:B52"/>
    <mergeCell ref="C50:C70"/>
    <mergeCell ref="E50:E70"/>
    <mergeCell ref="F50:F70"/>
    <mergeCell ref="O50:O52"/>
    <mergeCell ref="P50:P52"/>
    <mergeCell ref="Q53:Q55"/>
    <mergeCell ref="Q56:Q58"/>
    <mergeCell ref="Q59:Q61"/>
    <mergeCell ref="Q62:Q64"/>
    <mergeCell ref="R50:R52"/>
    <mergeCell ref="S50:S70"/>
    <mergeCell ref="O56:O58"/>
    <mergeCell ref="P56:P58"/>
    <mergeCell ref="R56:R58"/>
    <mergeCell ref="O53:O55"/>
    <mergeCell ref="P53:P55"/>
    <mergeCell ref="R53:R55"/>
    <mergeCell ref="O68:O70"/>
    <mergeCell ref="P68:P70"/>
    <mergeCell ref="R68:R70"/>
    <mergeCell ref="O62:O64"/>
    <mergeCell ref="P62:P64"/>
    <mergeCell ref="R62:R64"/>
    <mergeCell ref="R65:R67"/>
    <mergeCell ref="O59:O61"/>
    <mergeCell ref="P59:P61"/>
    <mergeCell ref="R59:R61"/>
    <mergeCell ref="O65:O67"/>
    <mergeCell ref="P65:P67"/>
    <mergeCell ref="Q50:Q52"/>
    <mergeCell ref="A38:A40"/>
    <mergeCell ref="B38:B40"/>
    <mergeCell ref="C38:C40"/>
    <mergeCell ref="E38:E40"/>
    <mergeCell ref="F38:F40"/>
    <mergeCell ref="G38:G40"/>
    <mergeCell ref="H38:H40"/>
    <mergeCell ref="I38:I40"/>
    <mergeCell ref="L29:L37"/>
    <mergeCell ref="A29:A37"/>
    <mergeCell ref="B29:B31"/>
    <mergeCell ref="C29:C37"/>
    <mergeCell ref="E29:E37"/>
    <mergeCell ref="F29:F37"/>
    <mergeCell ref="G29:G37"/>
    <mergeCell ref="B35:B37"/>
    <mergeCell ref="B32:B34"/>
    <mergeCell ref="H29:H37"/>
    <mergeCell ref="I29:I37"/>
    <mergeCell ref="J38:J40"/>
    <mergeCell ref="K38:K40"/>
    <mergeCell ref="L38:L40"/>
    <mergeCell ref="R32:R34"/>
    <mergeCell ref="T32:T34"/>
    <mergeCell ref="O29:O31"/>
    <mergeCell ref="P29:P31"/>
    <mergeCell ref="R29:R31"/>
    <mergeCell ref="S29:S37"/>
    <mergeCell ref="T29:T31"/>
    <mergeCell ref="O35:O37"/>
    <mergeCell ref="P35:P37"/>
    <mergeCell ref="R35:R37"/>
    <mergeCell ref="T35:T37"/>
    <mergeCell ref="T17:T19"/>
    <mergeCell ref="A26:A28"/>
    <mergeCell ref="B26:B28"/>
    <mergeCell ref="C26:C28"/>
    <mergeCell ref="E26:E28"/>
    <mergeCell ref="F26:F28"/>
    <mergeCell ref="G26:G28"/>
    <mergeCell ref="H26:H28"/>
    <mergeCell ref="I26:I28"/>
    <mergeCell ref="J26:J28"/>
    <mergeCell ref="B23:B25"/>
    <mergeCell ref="O23:O25"/>
    <mergeCell ref="P23:P25"/>
    <mergeCell ref="R23:R25"/>
    <mergeCell ref="T23:T25"/>
    <mergeCell ref="R26:R28"/>
    <mergeCell ref="S26:S28"/>
    <mergeCell ref="T26:T28"/>
    <mergeCell ref="P26:P28"/>
    <mergeCell ref="Q26:Q28"/>
    <mergeCell ref="N26:N28"/>
    <mergeCell ref="O26:O28"/>
    <mergeCell ref="O11:O13"/>
    <mergeCell ref="P11:P13"/>
    <mergeCell ref="H11:H25"/>
    <mergeCell ref="I11:I25"/>
    <mergeCell ref="J11:J25"/>
    <mergeCell ref="K11:K25"/>
    <mergeCell ref="L11:L25"/>
    <mergeCell ref="N11:N25"/>
    <mergeCell ref="B20:B22"/>
    <mergeCell ref="P20:P22"/>
    <mergeCell ref="B17:B19"/>
    <mergeCell ref="O17:O19"/>
    <mergeCell ref="P17:P19"/>
    <mergeCell ref="B14:B16"/>
    <mergeCell ref="O14:O16"/>
    <mergeCell ref="P14:P16"/>
    <mergeCell ref="N29:N37"/>
    <mergeCell ref="Q29:Q31"/>
    <mergeCell ref="Q32:Q34"/>
    <mergeCell ref="O32:O34"/>
    <mergeCell ref="P32:P34"/>
    <mergeCell ref="N38:N40"/>
    <mergeCell ref="O38:O40"/>
    <mergeCell ref="P38:P40"/>
    <mergeCell ref="J41:J49"/>
    <mergeCell ref="K41:K49"/>
    <mergeCell ref="L41:L49"/>
    <mergeCell ref="N41:N49"/>
    <mergeCell ref="O41:O43"/>
    <mergeCell ref="P41:P43"/>
    <mergeCell ref="O47:O49"/>
    <mergeCell ref="Q41:Q43"/>
    <mergeCell ref="Q44:Q46"/>
    <mergeCell ref="Q47:Q49"/>
    <mergeCell ref="Q35:Q37"/>
    <mergeCell ref="P47:P49"/>
    <mergeCell ref="O44:O46"/>
    <mergeCell ref="P44:P46"/>
    <mergeCell ref="A71:A76"/>
    <mergeCell ref="B71:B73"/>
    <mergeCell ref="C71:C76"/>
    <mergeCell ref="E71:E76"/>
    <mergeCell ref="F71:F76"/>
    <mergeCell ref="G71:G76"/>
    <mergeCell ref="H50:H70"/>
    <mergeCell ref="I50:I70"/>
    <mergeCell ref="H71:H76"/>
    <mergeCell ref="I71:I76"/>
    <mergeCell ref="G50:G70"/>
    <mergeCell ref="B56:B58"/>
    <mergeCell ref="B62:B64"/>
    <mergeCell ref="A50:A70"/>
    <mergeCell ref="B65:B67"/>
    <mergeCell ref="B68:B70"/>
    <mergeCell ref="B53:B55"/>
    <mergeCell ref="B74:B76"/>
    <mergeCell ref="D11:D104"/>
    <mergeCell ref="A41:A49"/>
    <mergeCell ref="B41:B43"/>
    <mergeCell ref="B47:B49"/>
    <mergeCell ref="A11:A25"/>
    <mergeCell ref="B11:B13"/>
    <mergeCell ref="B44:B46"/>
    <mergeCell ref="C41:C49"/>
    <mergeCell ref="E41:E49"/>
    <mergeCell ref="F41:F49"/>
    <mergeCell ref="G41:G49"/>
    <mergeCell ref="E11:E25"/>
    <mergeCell ref="F11:F25"/>
    <mergeCell ref="G11:G25"/>
    <mergeCell ref="M9:M10"/>
    <mergeCell ref="H41:H49"/>
    <mergeCell ref="I41:I49"/>
    <mergeCell ref="C11:C25"/>
    <mergeCell ref="N9:O9"/>
    <mergeCell ref="G9:G10"/>
    <mergeCell ref="H9:H10"/>
    <mergeCell ref="K26:K28"/>
    <mergeCell ref="L26:L28"/>
    <mergeCell ref="W38:W40"/>
    <mergeCell ref="W26:W28"/>
    <mergeCell ref="W9:W10"/>
    <mergeCell ref="O20:O22"/>
    <mergeCell ref="U11:U13"/>
    <mergeCell ref="W11:W13"/>
    <mergeCell ref="U14:U16"/>
    <mergeCell ref="W14:W16"/>
    <mergeCell ref="U17:U19"/>
    <mergeCell ref="W17:W19"/>
    <mergeCell ref="J29:J37"/>
    <mergeCell ref="K29:K37"/>
    <mergeCell ref="U20:U22"/>
    <mergeCell ref="W20:W22"/>
    <mergeCell ref="U23:U25"/>
    <mergeCell ref="W23:W25"/>
    <mergeCell ref="U29:U31"/>
    <mergeCell ref="W29:W31"/>
    <mergeCell ref="W32:W34"/>
    <mergeCell ref="C1:W4"/>
    <mergeCell ref="A1:B4"/>
    <mergeCell ref="A8:M8"/>
    <mergeCell ref="N8:R8"/>
    <mergeCell ref="U9:U10"/>
    <mergeCell ref="V9:V10"/>
    <mergeCell ref="P9:P10"/>
    <mergeCell ref="Q9:Q10"/>
    <mergeCell ref="R9:R10"/>
    <mergeCell ref="S9:T9"/>
    <mergeCell ref="I9:I10"/>
    <mergeCell ref="J9:J10"/>
    <mergeCell ref="K9:K10"/>
    <mergeCell ref="L9:L10"/>
    <mergeCell ref="C9:C10"/>
    <mergeCell ref="D9:D10"/>
    <mergeCell ref="E9:E10"/>
    <mergeCell ref="F9:F10"/>
    <mergeCell ref="A9:A10"/>
    <mergeCell ref="B9:B10"/>
    <mergeCell ref="A5:W5"/>
    <mergeCell ref="A6:W6"/>
    <mergeCell ref="A7:W7"/>
    <mergeCell ref="S8:W8"/>
    <mergeCell ref="T44:T46"/>
    <mergeCell ref="T41:T43"/>
    <mergeCell ref="U41:U43"/>
    <mergeCell ref="U68:U70"/>
    <mergeCell ref="T68:T70"/>
    <mergeCell ref="T53:T55"/>
    <mergeCell ref="W41:W43"/>
    <mergeCell ref="U44:U46"/>
    <mergeCell ref="W44:W46"/>
    <mergeCell ref="U47:U49"/>
    <mergeCell ref="W47:W49"/>
    <mergeCell ref="U50:U52"/>
    <mergeCell ref="W50:W52"/>
    <mergeCell ref="U53:U55"/>
    <mergeCell ref="W53:W55"/>
    <mergeCell ref="T65:T67"/>
    <mergeCell ref="U56:U58"/>
    <mergeCell ref="U59:U61"/>
    <mergeCell ref="U62:U64"/>
    <mergeCell ref="U65:U67"/>
    <mergeCell ref="T50:T52"/>
    <mergeCell ref="T62:T64"/>
    <mergeCell ref="T59:T61"/>
    <mergeCell ref="W35:W37"/>
    <mergeCell ref="U26:U28"/>
    <mergeCell ref="V26:V28"/>
    <mergeCell ref="W71:W73"/>
    <mergeCell ref="U74:U76"/>
    <mergeCell ref="W74:W76"/>
    <mergeCell ref="V50:V52"/>
    <mergeCell ref="V53:V55"/>
    <mergeCell ref="V56:V58"/>
    <mergeCell ref="V59:V61"/>
    <mergeCell ref="V62:V64"/>
    <mergeCell ref="V65:V67"/>
    <mergeCell ref="V68:V70"/>
    <mergeCell ref="V41:V43"/>
    <mergeCell ref="V44:V46"/>
    <mergeCell ref="V47:V49"/>
    <mergeCell ref="V29:V31"/>
    <mergeCell ref="V32:V34"/>
    <mergeCell ref="V35:V37"/>
    <mergeCell ref="W56:W58"/>
    <mergeCell ref="W59:W61"/>
    <mergeCell ref="W62:W64"/>
    <mergeCell ref="W65:W67"/>
    <mergeCell ref="W68:W70"/>
    <mergeCell ref="W77:W79"/>
    <mergeCell ref="U80:U82"/>
    <mergeCell ref="W80:W82"/>
    <mergeCell ref="U83:U85"/>
    <mergeCell ref="W83:W85"/>
    <mergeCell ref="U71:U73"/>
    <mergeCell ref="AB9:AB10"/>
    <mergeCell ref="X11:X25"/>
    <mergeCell ref="Y11:Y13"/>
    <mergeCell ref="Z11:Z13"/>
    <mergeCell ref="AB11:AB13"/>
    <mergeCell ref="Y14:Y16"/>
    <mergeCell ref="Z14:Z16"/>
    <mergeCell ref="AB14:AB16"/>
    <mergeCell ref="Y17:Y19"/>
    <mergeCell ref="Z17:Z19"/>
    <mergeCell ref="AB17:AB19"/>
    <mergeCell ref="Y20:Y22"/>
    <mergeCell ref="Z20:Z22"/>
    <mergeCell ref="AB20:AB22"/>
    <mergeCell ref="Y23:Y25"/>
    <mergeCell ref="Z23:Z25"/>
    <mergeCell ref="AB23:AB25"/>
    <mergeCell ref="U32:U34"/>
    <mergeCell ref="AB26:AB28"/>
    <mergeCell ref="X29:X37"/>
    <mergeCell ref="Y29:Y31"/>
    <mergeCell ref="Z29:Z31"/>
    <mergeCell ref="AB29:AB31"/>
    <mergeCell ref="Y32:Y34"/>
    <mergeCell ref="Z32:Z34"/>
    <mergeCell ref="AB32:AB34"/>
    <mergeCell ref="Y35:Y37"/>
    <mergeCell ref="Z35:Z37"/>
    <mergeCell ref="AB35:AB37"/>
    <mergeCell ref="AA29:AA31"/>
    <mergeCell ref="AA32:AA34"/>
    <mergeCell ref="AA35:AA37"/>
    <mergeCell ref="X38:X40"/>
    <mergeCell ref="Y38:Y40"/>
    <mergeCell ref="Z38:Z40"/>
    <mergeCell ref="AA38:AA40"/>
    <mergeCell ref="AB38:AB40"/>
    <mergeCell ref="X41:X49"/>
    <mergeCell ref="Y41:Y43"/>
    <mergeCell ref="Z41:Z43"/>
    <mergeCell ref="AB41:AB43"/>
    <mergeCell ref="Y44:Y46"/>
    <mergeCell ref="Z44:Z46"/>
    <mergeCell ref="AB44:AB46"/>
    <mergeCell ref="Y47:Y49"/>
    <mergeCell ref="Z47:Z49"/>
    <mergeCell ref="AB47:AB49"/>
    <mergeCell ref="AA41:AA43"/>
    <mergeCell ref="AA44:AA46"/>
    <mergeCell ref="Y65:Y67"/>
    <mergeCell ref="Z65:Z67"/>
    <mergeCell ref="AB65:AB67"/>
    <mergeCell ref="Y68:Y70"/>
    <mergeCell ref="Z68:Z70"/>
    <mergeCell ref="AB68:AB70"/>
    <mergeCell ref="AB71:AB73"/>
    <mergeCell ref="AB74:AB76"/>
    <mergeCell ref="AB77:AB79"/>
    <mergeCell ref="AB101:AB104"/>
    <mergeCell ref="W101:W104"/>
    <mergeCell ref="AB89:AB91"/>
    <mergeCell ref="Y92:Y94"/>
    <mergeCell ref="Z92:Z94"/>
    <mergeCell ref="AB92:AB94"/>
    <mergeCell ref="Y95:Y97"/>
    <mergeCell ref="Z95:Z97"/>
    <mergeCell ref="AB95:AB97"/>
    <mergeCell ref="X98:X100"/>
    <mergeCell ref="Y98:Y100"/>
    <mergeCell ref="Z98:Z100"/>
    <mergeCell ref="AB98:AB100"/>
    <mergeCell ref="X101:X104"/>
    <mergeCell ref="W98:W100"/>
    <mergeCell ref="W89:W91"/>
    <mergeCell ref="W92:W94"/>
    <mergeCell ref="W95:W97"/>
    <mergeCell ref="AA98:AA100"/>
    <mergeCell ref="AA101:AA104"/>
    <mergeCell ref="AA92:AA94"/>
    <mergeCell ref="AA95:AA97"/>
    <mergeCell ref="X77:X97"/>
    <mergeCell ref="Y77:Y79"/>
    <mergeCell ref="U101:U104"/>
    <mergeCell ref="Z101:Z104"/>
    <mergeCell ref="Y101:Y104"/>
    <mergeCell ref="U98:U100"/>
    <mergeCell ref="U86:U88"/>
    <mergeCell ref="W86:W88"/>
    <mergeCell ref="U89:U91"/>
    <mergeCell ref="U92:U94"/>
    <mergeCell ref="U95:U97"/>
    <mergeCell ref="V98:V100"/>
    <mergeCell ref="V101:V104"/>
    <mergeCell ref="V92:V94"/>
    <mergeCell ref="V95:V97"/>
    <mergeCell ref="Y86:Y88"/>
    <mergeCell ref="Z86:Z88"/>
    <mergeCell ref="Y89:Y91"/>
    <mergeCell ref="Z89:Z91"/>
    <mergeCell ref="V11:V13"/>
    <mergeCell ref="V14:V16"/>
    <mergeCell ref="V17:V19"/>
    <mergeCell ref="V20:V22"/>
    <mergeCell ref="V23:V25"/>
    <mergeCell ref="V38:V40"/>
    <mergeCell ref="AA83:AA85"/>
    <mergeCell ref="AA86:AA88"/>
    <mergeCell ref="AA89:AA91"/>
    <mergeCell ref="X71:X76"/>
    <mergeCell ref="Y71:Y73"/>
    <mergeCell ref="Z71:Z73"/>
    <mergeCell ref="Y74:Y76"/>
    <mergeCell ref="Z74:Z76"/>
    <mergeCell ref="X50:X70"/>
    <mergeCell ref="Y50:Y52"/>
    <mergeCell ref="Z50:Z52"/>
    <mergeCell ref="Y62:Y64"/>
    <mergeCell ref="Z62:Z64"/>
    <mergeCell ref="AA47:AA49"/>
    <mergeCell ref="X26:X28"/>
    <mergeCell ref="Y26:Y28"/>
    <mergeCell ref="Z26:Z28"/>
    <mergeCell ref="AA26:AA28"/>
    <mergeCell ref="Q11:Q13"/>
    <mergeCell ref="Q14:Q16"/>
    <mergeCell ref="Q17:Q19"/>
    <mergeCell ref="Q20:Q22"/>
    <mergeCell ref="Q23:Q25"/>
    <mergeCell ref="Q38:Q40"/>
    <mergeCell ref="U77:U79"/>
    <mergeCell ref="R17:R19"/>
    <mergeCell ref="R14:R16"/>
    <mergeCell ref="T14:T16"/>
    <mergeCell ref="R11:R13"/>
    <mergeCell ref="S11:S25"/>
    <mergeCell ref="T11:T13"/>
    <mergeCell ref="R20:R22"/>
    <mergeCell ref="T20:T22"/>
    <mergeCell ref="S38:S40"/>
    <mergeCell ref="T38:T40"/>
    <mergeCell ref="U38:U40"/>
    <mergeCell ref="R38:R40"/>
    <mergeCell ref="R41:R43"/>
    <mergeCell ref="R47:R49"/>
    <mergeCell ref="R44:R46"/>
    <mergeCell ref="S41:S49"/>
    <mergeCell ref="T56:T58"/>
    <mergeCell ref="S77:S97"/>
    <mergeCell ref="T77:T79"/>
    <mergeCell ref="U35:U37"/>
    <mergeCell ref="T47:T49"/>
    <mergeCell ref="AA23:AA25"/>
    <mergeCell ref="V77:V79"/>
    <mergeCell ref="V80:V82"/>
    <mergeCell ref="V83:V85"/>
    <mergeCell ref="V86:V88"/>
    <mergeCell ref="V89:V91"/>
    <mergeCell ref="V71:V73"/>
    <mergeCell ref="V74:V76"/>
    <mergeCell ref="Z77:Z79"/>
    <mergeCell ref="Y80:Y82"/>
    <mergeCell ref="Z80:Z82"/>
    <mergeCell ref="Y83:Y85"/>
    <mergeCell ref="Z83:Z85"/>
    <mergeCell ref="AA80:AA82"/>
    <mergeCell ref="Y53:Y55"/>
    <mergeCell ref="Z53:Z55"/>
    <mergeCell ref="Y56:Y58"/>
    <mergeCell ref="Z56:Z58"/>
    <mergeCell ref="Y59:Y61"/>
    <mergeCell ref="Z59:Z61"/>
    <mergeCell ref="AB83:AB85"/>
    <mergeCell ref="AB86:AB88"/>
    <mergeCell ref="AA77:AA79"/>
    <mergeCell ref="AA71:AA73"/>
    <mergeCell ref="AA74:AA76"/>
    <mergeCell ref="AA50:AA52"/>
    <mergeCell ref="AA53:AA55"/>
    <mergeCell ref="AA56:AA58"/>
    <mergeCell ref="AA59:AA61"/>
    <mergeCell ref="AA62:AA64"/>
    <mergeCell ref="AA65:AA67"/>
    <mergeCell ref="AA68:AA70"/>
    <mergeCell ref="AB50:AB52"/>
    <mergeCell ref="AB53:AB55"/>
    <mergeCell ref="AB56:AB58"/>
    <mergeCell ref="AB59:AB61"/>
    <mergeCell ref="AB62:AB64"/>
    <mergeCell ref="AB80:AB82"/>
    <mergeCell ref="AE17:AE19"/>
    <mergeCell ref="AF17:AF19"/>
    <mergeCell ref="X8:AB8"/>
    <mergeCell ref="X9:Y9"/>
    <mergeCell ref="Z9:Z10"/>
    <mergeCell ref="AA9:AA10"/>
    <mergeCell ref="AG17:AG19"/>
    <mergeCell ref="AD20:AD22"/>
    <mergeCell ref="AE20:AE22"/>
    <mergeCell ref="AF20:AF22"/>
    <mergeCell ref="AG20:AG22"/>
    <mergeCell ref="AA11:AA13"/>
    <mergeCell ref="AA14:AA16"/>
    <mergeCell ref="AA17:AA19"/>
    <mergeCell ref="AA20:AA22"/>
    <mergeCell ref="AD17:AD19"/>
    <mergeCell ref="AD11:AD13"/>
    <mergeCell ref="AE11:AE13"/>
    <mergeCell ref="AF11:AF13"/>
    <mergeCell ref="AG11:AG13"/>
    <mergeCell ref="AD14:AD16"/>
    <mergeCell ref="AE14:AE16"/>
    <mergeCell ref="AF14:AF16"/>
    <mergeCell ref="AG14:AG16"/>
    <mergeCell ref="AE23:AE25"/>
    <mergeCell ref="AF23:AF25"/>
    <mergeCell ref="AG23:AG25"/>
    <mergeCell ref="AD26:AD28"/>
    <mergeCell ref="AE26:AE28"/>
    <mergeCell ref="AF26:AF28"/>
    <mergeCell ref="AG26:AG28"/>
    <mergeCell ref="AC29:AC37"/>
    <mergeCell ref="AD29:AD31"/>
    <mergeCell ref="AE29:AE31"/>
    <mergeCell ref="AF29:AF31"/>
    <mergeCell ref="AG29:AG31"/>
    <mergeCell ref="AD32:AD34"/>
    <mergeCell ref="AE32:AE34"/>
    <mergeCell ref="AF32:AF34"/>
    <mergeCell ref="AG32:AG34"/>
    <mergeCell ref="AD35:AD37"/>
    <mergeCell ref="AE35:AE37"/>
    <mergeCell ref="AF35:AF37"/>
    <mergeCell ref="AG35:AG37"/>
    <mergeCell ref="AD23:AD25"/>
    <mergeCell ref="AE47:AE49"/>
    <mergeCell ref="AF47:AF49"/>
    <mergeCell ref="AG47:AG49"/>
    <mergeCell ref="AD50:AD52"/>
    <mergeCell ref="AE50:AE52"/>
    <mergeCell ref="AF50:AF52"/>
    <mergeCell ref="AG50:AG52"/>
    <mergeCell ref="AD53:AD55"/>
    <mergeCell ref="AE53:AE55"/>
    <mergeCell ref="AF53:AF55"/>
    <mergeCell ref="AG53:AG55"/>
    <mergeCell ref="AD47:AD49"/>
    <mergeCell ref="AE56:AE58"/>
    <mergeCell ref="AF56:AF58"/>
    <mergeCell ref="AG56:AG58"/>
    <mergeCell ref="AD59:AD61"/>
    <mergeCell ref="AE59:AE61"/>
    <mergeCell ref="AF59:AF61"/>
    <mergeCell ref="AG59:AG61"/>
    <mergeCell ref="AD62:AD64"/>
    <mergeCell ref="AE62:AE64"/>
    <mergeCell ref="AF62:AF64"/>
    <mergeCell ref="AG62:AG64"/>
    <mergeCell ref="AD56:AD58"/>
    <mergeCell ref="AE65:AE67"/>
    <mergeCell ref="AF65:AF67"/>
    <mergeCell ref="AG65:AG67"/>
    <mergeCell ref="AC71:AC76"/>
    <mergeCell ref="AD71:AD73"/>
    <mergeCell ref="AE71:AE73"/>
    <mergeCell ref="AF71:AF73"/>
    <mergeCell ref="AG71:AG73"/>
    <mergeCell ref="AD74:AD76"/>
    <mergeCell ref="AE74:AE76"/>
    <mergeCell ref="AF74:AF76"/>
    <mergeCell ref="AG74:AG76"/>
    <mergeCell ref="AD65:AD67"/>
    <mergeCell ref="AE89:AE91"/>
    <mergeCell ref="AF89:AF91"/>
    <mergeCell ref="AG89:AG91"/>
    <mergeCell ref="AD92:AD94"/>
    <mergeCell ref="AE92:AE94"/>
    <mergeCell ref="AF92:AF94"/>
    <mergeCell ref="AD68:AD70"/>
    <mergeCell ref="AE68:AE70"/>
    <mergeCell ref="AF68:AF70"/>
    <mergeCell ref="AG68:AG70"/>
    <mergeCell ref="AG80:AG82"/>
    <mergeCell ref="AD83:AD85"/>
    <mergeCell ref="AE83:AE85"/>
    <mergeCell ref="AF83:AF85"/>
    <mergeCell ref="AG83:AG85"/>
    <mergeCell ref="AD86:AD88"/>
    <mergeCell ref="AE86:AE88"/>
    <mergeCell ref="AF86:AF88"/>
    <mergeCell ref="AG86:AG88"/>
    <mergeCell ref="AD89:AD91"/>
    <mergeCell ref="AH98:AH100"/>
    <mergeCell ref="AH101:AH104"/>
    <mergeCell ref="AG92:AG94"/>
    <mergeCell ref="AD95:AD97"/>
    <mergeCell ref="AE95:AE97"/>
    <mergeCell ref="AF95:AF97"/>
    <mergeCell ref="AG95:AG97"/>
    <mergeCell ref="AC98:AC100"/>
    <mergeCell ref="AD98:AD100"/>
    <mergeCell ref="AE98:AE100"/>
    <mergeCell ref="AF98:AF100"/>
    <mergeCell ref="AG98:AG104"/>
    <mergeCell ref="AC101:AC104"/>
    <mergeCell ref="AD101:AD104"/>
    <mergeCell ref="AE101:AE104"/>
    <mergeCell ref="AF101:AF104"/>
    <mergeCell ref="AC77:AC97"/>
    <mergeCell ref="AD77:AD79"/>
    <mergeCell ref="AE77:AE79"/>
    <mergeCell ref="AF77:AF79"/>
    <mergeCell ref="AG77:AG79"/>
    <mergeCell ref="AD80:AD82"/>
    <mergeCell ref="AE80:AE82"/>
    <mergeCell ref="AF80:AF82"/>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0"/>
  <sheetViews>
    <sheetView topLeftCell="Z46" zoomScale="80" zoomScaleNormal="80" workbookViewId="0">
      <selection activeCell="E14" sqref="E14:E16"/>
    </sheetView>
  </sheetViews>
  <sheetFormatPr baseColWidth="10" defaultRowHeight="15"/>
  <cols>
    <col min="1" max="1" width="21.7109375" customWidth="1"/>
    <col min="2" max="2" width="27.42578125" customWidth="1"/>
    <col min="3" max="3" width="23.28515625" customWidth="1"/>
    <col min="4" max="4" width="19" customWidth="1"/>
    <col min="5" max="5" width="23.7109375" customWidth="1"/>
    <col min="6" max="6" width="13.7109375" customWidth="1"/>
    <col min="7" max="7" width="14.42578125" customWidth="1"/>
    <col min="8" max="8" width="14.140625" customWidth="1"/>
    <col min="9" max="9" width="15.140625" customWidth="1"/>
    <col min="10" max="10" width="19.28515625" customWidth="1"/>
    <col min="11" max="11" width="14.42578125" customWidth="1"/>
    <col min="12" max="12" width="12.42578125" customWidth="1"/>
    <col min="13" max="13" width="13.28515625" customWidth="1"/>
    <col min="14" max="14" width="20.85546875" customWidth="1"/>
    <col min="15" max="15" width="16.28515625" customWidth="1"/>
    <col min="16" max="16" width="29.42578125" customWidth="1"/>
    <col min="17" max="17" width="15" customWidth="1"/>
    <col min="18" max="19" width="21.5703125" customWidth="1"/>
    <col min="20" max="20" width="18.5703125" customWidth="1"/>
    <col min="21" max="21" width="37.5703125" customWidth="1"/>
    <col min="22" max="22" width="15.28515625" customWidth="1"/>
    <col min="23" max="23" width="24.42578125" customWidth="1"/>
    <col min="24" max="24" width="21.5703125" customWidth="1"/>
    <col min="25" max="25" width="18.5703125" customWidth="1"/>
    <col min="26" max="26" width="46.140625" customWidth="1"/>
    <col min="27" max="27" width="15.28515625" customWidth="1"/>
    <col min="28" max="28" width="24.42578125" customWidth="1"/>
    <col min="29" max="29" width="21.5703125" customWidth="1"/>
    <col min="30" max="30" width="18.5703125" customWidth="1"/>
    <col min="31" max="31" width="46.140625" customWidth="1"/>
    <col min="32" max="32" width="15.28515625" customWidth="1"/>
    <col min="33" max="33" width="24.42578125" customWidth="1"/>
    <col min="34" max="34" width="28.42578125" style="100" bestFit="1" customWidth="1"/>
    <col min="247" max="247" width="24.28515625" customWidth="1"/>
    <col min="248" max="249" width="24.7109375" customWidth="1"/>
    <col min="250" max="250" width="17.7109375" customWidth="1"/>
    <col min="252" max="252" width="12.42578125" customWidth="1"/>
    <col min="253" max="253" width="12" customWidth="1"/>
    <col min="254" max="254" width="20.85546875" customWidth="1"/>
    <col min="255" max="255" width="17.7109375" customWidth="1"/>
    <col min="256" max="256" width="20" customWidth="1"/>
    <col min="257" max="257" width="33.28515625" customWidth="1"/>
    <col min="258" max="258" width="12.42578125" customWidth="1"/>
    <col min="259" max="259" width="21.5703125" customWidth="1"/>
    <col min="260" max="261" width="19" customWidth="1"/>
    <col min="262" max="262" width="16.42578125" customWidth="1"/>
    <col min="263" max="263" width="25" customWidth="1"/>
    <col min="265" max="265" width="22.5703125" customWidth="1"/>
    <col min="266" max="266" width="20.42578125" customWidth="1"/>
    <col min="267" max="267" width="16.7109375" customWidth="1"/>
    <col min="268" max="268" width="19.5703125" customWidth="1"/>
    <col min="269" max="269" width="24.5703125" customWidth="1"/>
    <col min="270" max="270" width="14.140625" customWidth="1"/>
    <col min="271" max="271" width="24.5703125" customWidth="1"/>
    <col min="272" max="272" width="19.42578125" customWidth="1"/>
    <col min="274" max="274" width="14.28515625" customWidth="1"/>
    <col min="275" max="275" width="19.42578125" customWidth="1"/>
    <col min="276" max="276" width="13.28515625" customWidth="1"/>
    <col min="277" max="277" width="19.28515625" customWidth="1"/>
    <col min="503" max="503" width="24.28515625" customWidth="1"/>
    <col min="504" max="505" width="24.7109375" customWidth="1"/>
    <col min="506" max="506" width="17.7109375" customWidth="1"/>
    <col min="508" max="508" width="12.42578125" customWidth="1"/>
    <col min="509" max="509" width="12" customWidth="1"/>
    <col min="510" max="510" width="20.85546875" customWidth="1"/>
    <col min="511" max="511" width="17.7109375" customWidth="1"/>
    <col min="512" max="512" width="20" customWidth="1"/>
    <col min="513" max="513" width="33.28515625" customWidth="1"/>
    <col min="514" max="514" width="12.42578125" customWidth="1"/>
    <col min="515" max="515" width="21.5703125" customWidth="1"/>
    <col min="516" max="517" width="19" customWidth="1"/>
    <col min="518" max="518" width="16.42578125" customWidth="1"/>
    <col min="519" max="519" width="25" customWidth="1"/>
    <col min="521" max="521" width="22.5703125" customWidth="1"/>
    <col min="522" max="522" width="20.42578125" customWidth="1"/>
    <col min="523" max="523" width="16.7109375" customWidth="1"/>
    <col min="524" max="524" width="19.5703125" customWidth="1"/>
    <col min="525" max="525" width="24.5703125" customWidth="1"/>
    <col min="526" max="526" width="14.140625" customWidth="1"/>
    <col min="527" max="527" width="24.5703125" customWidth="1"/>
    <col min="528" max="528" width="19.42578125" customWidth="1"/>
    <col min="530" max="530" width="14.28515625" customWidth="1"/>
    <col min="531" max="531" width="19.42578125" customWidth="1"/>
    <col min="532" max="532" width="13.28515625" customWidth="1"/>
    <col min="533" max="533" width="19.28515625" customWidth="1"/>
    <col min="759" max="759" width="24.28515625" customWidth="1"/>
    <col min="760" max="761" width="24.7109375" customWidth="1"/>
    <col min="762" max="762" width="17.7109375" customWidth="1"/>
    <col min="764" max="764" width="12.42578125" customWidth="1"/>
    <col min="765" max="765" width="12" customWidth="1"/>
    <col min="766" max="766" width="20.85546875" customWidth="1"/>
    <col min="767" max="767" width="17.7109375" customWidth="1"/>
    <col min="768" max="768" width="20" customWidth="1"/>
    <col min="769" max="769" width="33.28515625" customWidth="1"/>
    <col min="770" max="770" width="12.42578125" customWidth="1"/>
    <col min="771" max="771" width="21.5703125" customWidth="1"/>
    <col min="772" max="773" width="19" customWidth="1"/>
    <col min="774" max="774" width="16.42578125" customWidth="1"/>
    <col min="775" max="775" width="25" customWidth="1"/>
    <col min="777" max="777" width="22.5703125" customWidth="1"/>
    <col min="778" max="778" width="20.42578125" customWidth="1"/>
    <col min="779" max="779" width="16.7109375" customWidth="1"/>
    <col min="780" max="780" width="19.5703125" customWidth="1"/>
    <col min="781" max="781" width="24.5703125" customWidth="1"/>
    <col min="782" max="782" width="14.140625" customWidth="1"/>
    <col min="783" max="783" width="24.5703125" customWidth="1"/>
    <col min="784" max="784" width="19.42578125" customWidth="1"/>
    <col min="786" max="786" width="14.28515625" customWidth="1"/>
    <col min="787" max="787" width="19.42578125" customWidth="1"/>
    <col min="788" max="788" width="13.28515625" customWidth="1"/>
    <col min="789" max="789" width="19.28515625" customWidth="1"/>
    <col min="1015" max="1015" width="24.28515625" customWidth="1"/>
    <col min="1016" max="1017" width="24.7109375" customWidth="1"/>
    <col min="1018" max="1018" width="17.7109375" customWidth="1"/>
    <col min="1020" max="1020" width="12.42578125" customWidth="1"/>
    <col min="1021" max="1021" width="12" customWidth="1"/>
    <col min="1022" max="1022" width="20.85546875" customWidth="1"/>
    <col min="1023" max="1023" width="17.7109375" customWidth="1"/>
    <col min="1024" max="1024" width="20" customWidth="1"/>
    <col min="1025" max="1025" width="33.28515625" customWidth="1"/>
    <col min="1026" max="1026" width="12.42578125" customWidth="1"/>
    <col min="1027" max="1027" width="21.5703125" customWidth="1"/>
    <col min="1028" max="1029" width="19" customWidth="1"/>
    <col min="1030" max="1030" width="16.42578125" customWidth="1"/>
    <col min="1031" max="1031" width="25" customWidth="1"/>
    <col min="1033" max="1033" width="22.5703125" customWidth="1"/>
    <col min="1034" max="1034" width="20.42578125" customWidth="1"/>
    <col min="1035" max="1035" width="16.7109375" customWidth="1"/>
    <col min="1036" max="1036" width="19.5703125" customWidth="1"/>
    <col min="1037" max="1037" width="24.5703125" customWidth="1"/>
    <col min="1038" max="1038" width="14.140625" customWidth="1"/>
    <col min="1039" max="1039" width="24.5703125" customWidth="1"/>
    <col min="1040" max="1040" width="19.42578125" customWidth="1"/>
    <col min="1042" max="1042" width="14.28515625" customWidth="1"/>
    <col min="1043" max="1043" width="19.42578125" customWidth="1"/>
    <col min="1044" max="1044" width="13.28515625" customWidth="1"/>
    <col min="1045" max="1045" width="19.28515625" customWidth="1"/>
    <col min="1271" max="1271" width="24.28515625" customWidth="1"/>
    <col min="1272" max="1273" width="24.7109375" customWidth="1"/>
    <col min="1274" max="1274" width="17.7109375" customWidth="1"/>
    <col min="1276" max="1276" width="12.42578125" customWidth="1"/>
    <col min="1277" max="1277" width="12" customWidth="1"/>
    <col min="1278" max="1278" width="20.85546875" customWidth="1"/>
    <col min="1279" max="1279" width="17.7109375" customWidth="1"/>
    <col min="1280" max="1280" width="20" customWidth="1"/>
    <col min="1281" max="1281" width="33.28515625" customWidth="1"/>
    <col min="1282" max="1282" width="12.42578125" customWidth="1"/>
    <col min="1283" max="1283" width="21.5703125" customWidth="1"/>
    <col min="1284" max="1285" width="19" customWidth="1"/>
    <col min="1286" max="1286" width="16.42578125" customWidth="1"/>
    <col min="1287" max="1287" width="25" customWidth="1"/>
    <col min="1289" max="1289" width="22.5703125" customWidth="1"/>
    <col min="1290" max="1290" width="20.42578125" customWidth="1"/>
    <col min="1291" max="1291" width="16.7109375" customWidth="1"/>
    <col min="1292" max="1292" width="19.5703125" customWidth="1"/>
    <col min="1293" max="1293" width="24.5703125" customWidth="1"/>
    <col min="1294" max="1294" width="14.140625" customWidth="1"/>
    <col min="1295" max="1295" width="24.5703125" customWidth="1"/>
    <col min="1296" max="1296" width="19.42578125" customWidth="1"/>
    <col min="1298" max="1298" width="14.28515625" customWidth="1"/>
    <col min="1299" max="1299" width="19.42578125" customWidth="1"/>
    <col min="1300" max="1300" width="13.28515625" customWidth="1"/>
    <col min="1301" max="1301" width="19.28515625" customWidth="1"/>
    <col min="1527" max="1527" width="24.28515625" customWidth="1"/>
    <col min="1528" max="1529" width="24.7109375" customWidth="1"/>
    <col min="1530" max="1530" width="17.7109375" customWidth="1"/>
    <col min="1532" max="1532" width="12.42578125" customWidth="1"/>
    <col min="1533" max="1533" width="12" customWidth="1"/>
    <col min="1534" max="1534" width="20.85546875" customWidth="1"/>
    <col min="1535" max="1535" width="17.7109375" customWidth="1"/>
    <col min="1536" max="1536" width="20" customWidth="1"/>
    <col min="1537" max="1537" width="33.28515625" customWidth="1"/>
    <col min="1538" max="1538" width="12.42578125" customWidth="1"/>
    <col min="1539" max="1539" width="21.5703125" customWidth="1"/>
    <col min="1540" max="1541" width="19" customWidth="1"/>
    <col min="1542" max="1542" width="16.42578125" customWidth="1"/>
    <col min="1543" max="1543" width="25" customWidth="1"/>
    <col min="1545" max="1545" width="22.5703125" customWidth="1"/>
    <col min="1546" max="1546" width="20.42578125" customWidth="1"/>
    <col min="1547" max="1547" width="16.7109375" customWidth="1"/>
    <col min="1548" max="1548" width="19.5703125" customWidth="1"/>
    <col min="1549" max="1549" width="24.5703125" customWidth="1"/>
    <col min="1550" max="1550" width="14.140625" customWidth="1"/>
    <col min="1551" max="1551" width="24.5703125" customWidth="1"/>
    <col min="1552" max="1552" width="19.42578125" customWidth="1"/>
    <col min="1554" max="1554" width="14.28515625" customWidth="1"/>
    <col min="1555" max="1555" width="19.42578125" customWidth="1"/>
    <col min="1556" max="1556" width="13.28515625" customWidth="1"/>
    <col min="1557" max="1557" width="19.28515625" customWidth="1"/>
    <col min="1783" max="1783" width="24.28515625" customWidth="1"/>
    <col min="1784" max="1785" width="24.7109375" customWidth="1"/>
    <col min="1786" max="1786" width="17.7109375" customWidth="1"/>
    <col min="1788" max="1788" width="12.42578125" customWidth="1"/>
    <col min="1789" max="1789" width="12" customWidth="1"/>
    <col min="1790" max="1790" width="20.85546875" customWidth="1"/>
    <col min="1791" max="1791" width="17.7109375" customWidth="1"/>
    <col min="1792" max="1792" width="20" customWidth="1"/>
    <col min="1793" max="1793" width="33.28515625" customWidth="1"/>
    <col min="1794" max="1794" width="12.42578125" customWidth="1"/>
    <col min="1795" max="1795" width="21.5703125" customWidth="1"/>
    <col min="1796" max="1797" width="19" customWidth="1"/>
    <col min="1798" max="1798" width="16.42578125" customWidth="1"/>
    <col min="1799" max="1799" width="25" customWidth="1"/>
    <col min="1801" max="1801" width="22.5703125" customWidth="1"/>
    <col min="1802" max="1802" width="20.42578125" customWidth="1"/>
    <col min="1803" max="1803" width="16.7109375" customWidth="1"/>
    <col min="1804" max="1804" width="19.5703125" customWidth="1"/>
    <col min="1805" max="1805" width="24.5703125" customWidth="1"/>
    <col min="1806" max="1806" width="14.140625" customWidth="1"/>
    <col min="1807" max="1807" width="24.5703125" customWidth="1"/>
    <col min="1808" max="1808" width="19.42578125" customWidth="1"/>
    <col min="1810" max="1810" width="14.28515625" customWidth="1"/>
    <col min="1811" max="1811" width="19.42578125" customWidth="1"/>
    <col min="1812" max="1812" width="13.28515625" customWidth="1"/>
    <col min="1813" max="1813" width="19.28515625" customWidth="1"/>
    <col min="2039" max="2039" width="24.28515625" customWidth="1"/>
    <col min="2040" max="2041" width="24.7109375" customWidth="1"/>
    <col min="2042" max="2042" width="17.7109375" customWidth="1"/>
    <col min="2044" max="2044" width="12.42578125" customWidth="1"/>
    <col min="2045" max="2045" width="12" customWidth="1"/>
    <col min="2046" max="2046" width="20.85546875" customWidth="1"/>
    <col min="2047" max="2047" width="17.7109375" customWidth="1"/>
    <col min="2048" max="2048" width="20" customWidth="1"/>
    <col min="2049" max="2049" width="33.28515625" customWidth="1"/>
    <col min="2050" max="2050" width="12.42578125" customWidth="1"/>
    <col min="2051" max="2051" width="21.5703125" customWidth="1"/>
    <col min="2052" max="2053" width="19" customWidth="1"/>
    <col min="2054" max="2054" width="16.42578125" customWidth="1"/>
    <col min="2055" max="2055" width="25" customWidth="1"/>
    <col min="2057" max="2057" width="22.5703125" customWidth="1"/>
    <col min="2058" max="2058" width="20.42578125" customWidth="1"/>
    <col min="2059" max="2059" width="16.7109375" customWidth="1"/>
    <col min="2060" max="2060" width="19.5703125" customWidth="1"/>
    <col min="2061" max="2061" width="24.5703125" customWidth="1"/>
    <col min="2062" max="2062" width="14.140625" customWidth="1"/>
    <col min="2063" max="2063" width="24.5703125" customWidth="1"/>
    <col min="2064" max="2064" width="19.42578125" customWidth="1"/>
    <col min="2066" max="2066" width="14.28515625" customWidth="1"/>
    <col min="2067" max="2067" width="19.42578125" customWidth="1"/>
    <col min="2068" max="2068" width="13.28515625" customWidth="1"/>
    <col min="2069" max="2069" width="19.28515625" customWidth="1"/>
    <col min="2295" max="2295" width="24.28515625" customWidth="1"/>
    <col min="2296" max="2297" width="24.7109375" customWidth="1"/>
    <col min="2298" max="2298" width="17.7109375" customWidth="1"/>
    <col min="2300" max="2300" width="12.42578125" customWidth="1"/>
    <col min="2301" max="2301" width="12" customWidth="1"/>
    <col min="2302" max="2302" width="20.85546875" customWidth="1"/>
    <col min="2303" max="2303" width="17.7109375" customWidth="1"/>
    <col min="2304" max="2304" width="20" customWidth="1"/>
    <col min="2305" max="2305" width="33.28515625" customWidth="1"/>
    <col min="2306" max="2306" width="12.42578125" customWidth="1"/>
    <col min="2307" max="2307" width="21.5703125" customWidth="1"/>
    <col min="2308" max="2309" width="19" customWidth="1"/>
    <col min="2310" max="2310" width="16.42578125" customWidth="1"/>
    <col min="2311" max="2311" width="25" customWidth="1"/>
    <col min="2313" max="2313" width="22.5703125" customWidth="1"/>
    <col min="2314" max="2314" width="20.42578125" customWidth="1"/>
    <col min="2315" max="2315" width="16.7109375" customWidth="1"/>
    <col min="2316" max="2316" width="19.5703125" customWidth="1"/>
    <col min="2317" max="2317" width="24.5703125" customWidth="1"/>
    <col min="2318" max="2318" width="14.140625" customWidth="1"/>
    <col min="2319" max="2319" width="24.5703125" customWidth="1"/>
    <col min="2320" max="2320" width="19.42578125" customWidth="1"/>
    <col min="2322" max="2322" width="14.28515625" customWidth="1"/>
    <col min="2323" max="2323" width="19.42578125" customWidth="1"/>
    <col min="2324" max="2324" width="13.28515625" customWidth="1"/>
    <col min="2325" max="2325" width="19.28515625" customWidth="1"/>
    <col min="2551" max="2551" width="24.28515625" customWidth="1"/>
    <col min="2552" max="2553" width="24.7109375" customWidth="1"/>
    <col min="2554" max="2554" width="17.7109375" customWidth="1"/>
    <col min="2556" max="2556" width="12.42578125" customWidth="1"/>
    <col min="2557" max="2557" width="12" customWidth="1"/>
    <col min="2558" max="2558" width="20.85546875" customWidth="1"/>
    <col min="2559" max="2559" width="17.7109375" customWidth="1"/>
    <col min="2560" max="2560" width="20" customWidth="1"/>
    <col min="2561" max="2561" width="33.28515625" customWidth="1"/>
    <col min="2562" max="2562" width="12.42578125" customWidth="1"/>
    <col min="2563" max="2563" width="21.5703125" customWidth="1"/>
    <col min="2564" max="2565" width="19" customWidth="1"/>
    <col min="2566" max="2566" width="16.42578125" customWidth="1"/>
    <col min="2567" max="2567" width="25" customWidth="1"/>
    <col min="2569" max="2569" width="22.5703125" customWidth="1"/>
    <col min="2570" max="2570" width="20.42578125" customWidth="1"/>
    <col min="2571" max="2571" width="16.7109375" customWidth="1"/>
    <col min="2572" max="2572" width="19.5703125" customWidth="1"/>
    <col min="2573" max="2573" width="24.5703125" customWidth="1"/>
    <col min="2574" max="2574" width="14.140625" customWidth="1"/>
    <col min="2575" max="2575" width="24.5703125" customWidth="1"/>
    <col min="2576" max="2576" width="19.42578125" customWidth="1"/>
    <col min="2578" max="2578" width="14.28515625" customWidth="1"/>
    <col min="2579" max="2579" width="19.42578125" customWidth="1"/>
    <col min="2580" max="2580" width="13.28515625" customWidth="1"/>
    <col min="2581" max="2581" width="19.28515625" customWidth="1"/>
    <col min="2807" max="2807" width="24.28515625" customWidth="1"/>
    <col min="2808" max="2809" width="24.7109375" customWidth="1"/>
    <col min="2810" max="2810" width="17.7109375" customWidth="1"/>
    <col min="2812" max="2812" width="12.42578125" customWidth="1"/>
    <col min="2813" max="2813" width="12" customWidth="1"/>
    <col min="2814" max="2814" width="20.85546875" customWidth="1"/>
    <col min="2815" max="2815" width="17.7109375" customWidth="1"/>
    <col min="2816" max="2816" width="20" customWidth="1"/>
    <col min="2817" max="2817" width="33.28515625" customWidth="1"/>
    <col min="2818" max="2818" width="12.42578125" customWidth="1"/>
    <col min="2819" max="2819" width="21.5703125" customWidth="1"/>
    <col min="2820" max="2821" width="19" customWidth="1"/>
    <col min="2822" max="2822" width="16.42578125" customWidth="1"/>
    <col min="2823" max="2823" width="25" customWidth="1"/>
    <col min="2825" max="2825" width="22.5703125" customWidth="1"/>
    <col min="2826" max="2826" width="20.42578125" customWidth="1"/>
    <col min="2827" max="2827" width="16.7109375" customWidth="1"/>
    <col min="2828" max="2828" width="19.5703125" customWidth="1"/>
    <col min="2829" max="2829" width="24.5703125" customWidth="1"/>
    <col min="2830" max="2830" width="14.140625" customWidth="1"/>
    <col min="2831" max="2831" width="24.5703125" customWidth="1"/>
    <col min="2832" max="2832" width="19.42578125" customWidth="1"/>
    <col min="2834" max="2834" width="14.28515625" customWidth="1"/>
    <col min="2835" max="2835" width="19.42578125" customWidth="1"/>
    <col min="2836" max="2836" width="13.28515625" customWidth="1"/>
    <col min="2837" max="2837" width="19.28515625" customWidth="1"/>
    <col min="3063" max="3063" width="24.28515625" customWidth="1"/>
    <col min="3064" max="3065" width="24.7109375" customWidth="1"/>
    <col min="3066" max="3066" width="17.7109375" customWidth="1"/>
    <col min="3068" max="3068" width="12.42578125" customWidth="1"/>
    <col min="3069" max="3069" width="12" customWidth="1"/>
    <col min="3070" max="3070" width="20.85546875" customWidth="1"/>
    <col min="3071" max="3071" width="17.7109375" customWidth="1"/>
    <col min="3072" max="3072" width="20" customWidth="1"/>
    <col min="3073" max="3073" width="33.28515625" customWidth="1"/>
    <col min="3074" max="3074" width="12.42578125" customWidth="1"/>
    <col min="3075" max="3075" width="21.5703125" customWidth="1"/>
    <col min="3076" max="3077" width="19" customWidth="1"/>
    <col min="3078" max="3078" width="16.42578125" customWidth="1"/>
    <col min="3079" max="3079" width="25" customWidth="1"/>
    <col min="3081" max="3081" width="22.5703125" customWidth="1"/>
    <col min="3082" max="3082" width="20.42578125" customWidth="1"/>
    <col min="3083" max="3083" width="16.7109375" customWidth="1"/>
    <col min="3084" max="3084" width="19.5703125" customWidth="1"/>
    <col min="3085" max="3085" width="24.5703125" customWidth="1"/>
    <col min="3086" max="3086" width="14.140625" customWidth="1"/>
    <col min="3087" max="3087" width="24.5703125" customWidth="1"/>
    <col min="3088" max="3088" width="19.42578125" customWidth="1"/>
    <col min="3090" max="3090" width="14.28515625" customWidth="1"/>
    <col min="3091" max="3091" width="19.42578125" customWidth="1"/>
    <col min="3092" max="3092" width="13.28515625" customWidth="1"/>
    <col min="3093" max="3093" width="19.28515625" customWidth="1"/>
    <col min="3319" max="3319" width="24.28515625" customWidth="1"/>
    <col min="3320" max="3321" width="24.7109375" customWidth="1"/>
    <col min="3322" max="3322" width="17.7109375" customWidth="1"/>
    <col min="3324" max="3324" width="12.42578125" customWidth="1"/>
    <col min="3325" max="3325" width="12" customWidth="1"/>
    <col min="3326" max="3326" width="20.85546875" customWidth="1"/>
    <col min="3327" max="3327" width="17.7109375" customWidth="1"/>
    <col min="3328" max="3328" width="20" customWidth="1"/>
    <col min="3329" max="3329" width="33.28515625" customWidth="1"/>
    <col min="3330" max="3330" width="12.42578125" customWidth="1"/>
    <col min="3331" max="3331" width="21.5703125" customWidth="1"/>
    <col min="3332" max="3333" width="19" customWidth="1"/>
    <col min="3334" max="3334" width="16.42578125" customWidth="1"/>
    <col min="3335" max="3335" width="25" customWidth="1"/>
    <col min="3337" max="3337" width="22.5703125" customWidth="1"/>
    <col min="3338" max="3338" width="20.42578125" customWidth="1"/>
    <col min="3339" max="3339" width="16.7109375" customWidth="1"/>
    <col min="3340" max="3340" width="19.5703125" customWidth="1"/>
    <col min="3341" max="3341" width="24.5703125" customWidth="1"/>
    <col min="3342" max="3342" width="14.140625" customWidth="1"/>
    <col min="3343" max="3343" width="24.5703125" customWidth="1"/>
    <col min="3344" max="3344" width="19.42578125" customWidth="1"/>
    <col min="3346" max="3346" width="14.28515625" customWidth="1"/>
    <col min="3347" max="3347" width="19.42578125" customWidth="1"/>
    <col min="3348" max="3348" width="13.28515625" customWidth="1"/>
    <col min="3349" max="3349" width="19.28515625" customWidth="1"/>
    <col min="3575" max="3575" width="24.28515625" customWidth="1"/>
    <col min="3576" max="3577" width="24.7109375" customWidth="1"/>
    <col min="3578" max="3578" width="17.7109375" customWidth="1"/>
    <col min="3580" max="3580" width="12.42578125" customWidth="1"/>
    <col min="3581" max="3581" width="12" customWidth="1"/>
    <col min="3582" max="3582" width="20.85546875" customWidth="1"/>
    <col min="3583" max="3583" width="17.7109375" customWidth="1"/>
    <col min="3584" max="3584" width="20" customWidth="1"/>
    <col min="3585" max="3585" width="33.28515625" customWidth="1"/>
    <col min="3586" max="3586" width="12.42578125" customWidth="1"/>
    <col min="3587" max="3587" width="21.5703125" customWidth="1"/>
    <col min="3588" max="3589" width="19" customWidth="1"/>
    <col min="3590" max="3590" width="16.42578125" customWidth="1"/>
    <col min="3591" max="3591" width="25" customWidth="1"/>
    <col min="3593" max="3593" width="22.5703125" customWidth="1"/>
    <col min="3594" max="3594" width="20.42578125" customWidth="1"/>
    <col min="3595" max="3595" width="16.7109375" customWidth="1"/>
    <col min="3596" max="3596" width="19.5703125" customWidth="1"/>
    <col min="3597" max="3597" width="24.5703125" customWidth="1"/>
    <col min="3598" max="3598" width="14.140625" customWidth="1"/>
    <col min="3599" max="3599" width="24.5703125" customWidth="1"/>
    <col min="3600" max="3600" width="19.42578125" customWidth="1"/>
    <col min="3602" max="3602" width="14.28515625" customWidth="1"/>
    <col min="3603" max="3603" width="19.42578125" customWidth="1"/>
    <col min="3604" max="3604" width="13.28515625" customWidth="1"/>
    <col min="3605" max="3605" width="19.28515625" customWidth="1"/>
    <col min="3831" max="3831" width="24.28515625" customWidth="1"/>
    <col min="3832" max="3833" width="24.7109375" customWidth="1"/>
    <col min="3834" max="3834" width="17.7109375" customWidth="1"/>
    <col min="3836" max="3836" width="12.42578125" customWidth="1"/>
    <col min="3837" max="3837" width="12" customWidth="1"/>
    <col min="3838" max="3838" width="20.85546875" customWidth="1"/>
    <col min="3839" max="3839" width="17.7109375" customWidth="1"/>
    <col min="3840" max="3840" width="20" customWidth="1"/>
    <col min="3841" max="3841" width="33.28515625" customWidth="1"/>
    <col min="3842" max="3842" width="12.42578125" customWidth="1"/>
    <col min="3843" max="3843" width="21.5703125" customWidth="1"/>
    <col min="3844" max="3845" width="19" customWidth="1"/>
    <col min="3846" max="3846" width="16.42578125" customWidth="1"/>
    <col min="3847" max="3847" width="25" customWidth="1"/>
    <col min="3849" max="3849" width="22.5703125" customWidth="1"/>
    <col min="3850" max="3850" width="20.42578125" customWidth="1"/>
    <col min="3851" max="3851" width="16.7109375" customWidth="1"/>
    <col min="3852" max="3852" width="19.5703125" customWidth="1"/>
    <col min="3853" max="3853" width="24.5703125" customWidth="1"/>
    <col min="3854" max="3854" width="14.140625" customWidth="1"/>
    <col min="3855" max="3855" width="24.5703125" customWidth="1"/>
    <col min="3856" max="3856" width="19.42578125" customWidth="1"/>
    <col min="3858" max="3858" width="14.28515625" customWidth="1"/>
    <col min="3859" max="3859" width="19.42578125" customWidth="1"/>
    <col min="3860" max="3860" width="13.28515625" customWidth="1"/>
    <col min="3861" max="3861" width="19.28515625" customWidth="1"/>
    <col min="4087" max="4087" width="24.28515625" customWidth="1"/>
    <col min="4088" max="4089" width="24.7109375" customWidth="1"/>
    <col min="4090" max="4090" width="17.7109375" customWidth="1"/>
    <col min="4092" max="4092" width="12.42578125" customWidth="1"/>
    <col min="4093" max="4093" width="12" customWidth="1"/>
    <col min="4094" max="4094" width="20.85546875" customWidth="1"/>
    <col min="4095" max="4095" width="17.7109375" customWidth="1"/>
    <col min="4096" max="4096" width="20" customWidth="1"/>
    <col min="4097" max="4097" width="33.28515625" customWidth="1"/>
    <col min="4098" max="4098" width="12.42578125" customWidth="1"/>
    <col min="4099" max="4099" width="21.5703125" customWidth="1"/>
    <col min="4100" max="4101" width="19" customWidth="1"/>
    <col min="4102" max="4102" width="16.42578125" customWidth="1"/>
    <col min="4103" max="4103" width="25" customWidth="1"/>
    <col min="4105" max="4105" width="22.5703125" customWidth="1"/>
    <col min="4106" max="4106" width="20.42578125" customWidth="1"/>
    <col min="4107" max="4107" width="16.7109375" customWidth="1"/>
    <col min="4108" max="4108" width="19.5703125" customWidth="1"/>
    <col min="4109" max="4109" width="24.5703125" customWidth="1"/>
    <col min="4110" max="4110" width="14.140625" customWidth="1"/>
    <col min="4111" max="4111" width="24.5703125" customWidth="1"/>
    <col min="4112" max="4112" width="19.42578125" customWidth="1"/>
    <col min="4114" max="4114" width="14.28515625" customWidth="1"/>
    <col min="4115" max="4115" width="19.42578125" customWidth="1"/>
    <col min="4116" max="4116" width="13.28515625" customWidth="1"/>
    <col min="4117" max="4117" width="19.28515625" customWidth="1"/>
    <col min="4343" max="4343" width="24.28515625" customWidth="1"/>
    <col min="4344" max="4345" width="24.7109375" customWidth="1"/>
    <col min="4346" max="4346" width="17.7109375" customWidth="1"/>
    <col min="4348" max="4348" width="12.42578125" customWidth="1"/>
    <col min="4349" max="4349" width="12" customWidth="1"/>
    <col min="4350" max="4350" width="20.85546875" customWidth="1"/>
    <col min="4351" max="4351" width="17.7109375" customWidth="1"/>
    <col min="4352" max="4352" width="20" customWidth="1"/>
    <col min="4353" max="4353" width="33.28515625" customWidth="1"/>
    <col min="4354" max="4354" width="12.42578125" customWidth="1"/>
    <col min="4355" max="4355" width="21.5703125" customWidth="1"/>
    <col min="4356" max="4357" width="19" customWidth="1"/>
    <col min="4358" max="4358" width="16.42578125" customWidth="1"/>
    <col min="4359" max="4359" width="25" customWidth="1"/>
    <col min="4361" max="4361" width="22.5703125" customWidth="1"/>
    <col min="4362" max="4362" width="20.42578125" customWidth="1"/>
    <col min="4363" max="4363" width="16.7109375" customWidth="1"/>
    <col min="4364" max="4364" width="19.5703125" customWidth="1"/>
    <col min="4365" max="4365" width="24.5703125" customWidth="1"/>
    <col min="4366" max="4366" width="14.140625" customWidth="1"/>
    <col min="4367" max="4367" width="24.5703125" customWidth="1"/>
    <col min="4368" max="4368" width="19.42578125" customWidth="1"/>
    <col min="4370" max="4370" width="14.28515625" customWidth="1"/>
    <col min="4371" max="4371" width="19.42578125" customWidth="1"/>
    <col min="4372" max="4372" width="13.28515625" customWidth="1"/>
    <col min="4373" max="4373" width="19.28515625" customWidth="1"/>
    <col min="4599" max="4599" width="24.28515625" customWidth="1"/>
    <col min="4600" max="4601" width="24.7109375" customWidth="1"/>
    <col min="4602" max="4602" width="17.7109375" customWidth="1"/>
    <col min="4604" max="4604" width="12.42578125" customWidth="1"/>
    <col min="4605" max="4605" width="12" customWidth="1"/>
    <col min="4606" max="4606" width="20.85546875" customWidth="1"/>
    <col min="4607" max="4607" width="17.7109375" customWidth="1"/>
    <col min="4608" max="4608" width="20" customWidth="1"/>
    <col min="4609" max="4609" width="33.28515625" customWidth="1"/>
    <col min="4610" max="4610" width="12.42578125" customWidth="1"/>
    <col min="4611" max="4611" width="21.5703125" customWidth="1"/>
    <col min="4612" max="4613" width="19" customWidth="1"/>
    <col min="4614" max="4614" width="16.42578125" customWidth="1"/>
    <col min="4615" max="4615" width="25" customWidth="1"/>
    <col min="4617" max="4617" width="22.5703125" customWidth="1"/>
    <col min="4618" max="4618" width="20.42578125" customWidth="1"/>
    <col min="4619" max="4619" width="16.7109375" customWidth="1"/>
    <col min="4620" max="4620" width="19.5703125" customWidth="1"/>
    <col min="4621" max="4621" width="24.5703125" customWidth="1"/>
    <col min="4622" max="4622" width="14.140625" customWidth="1"/>
    <col min="4623" max="4623" width="24.5703125" customWidth="1"/>
    <col min="4624" max="4624" width="19.42578125" customWidth="1"/>
    <col min="4626" max="4626" width="14.28515625" customWidth="1"/>
    <col min="4627" max="4627" width="19.42578125" customWidth="1"/>
    <col min="4628" max="4628" width="13.28515625" customWidth="1"/>
    <col min="4629" max="4629" width="19.28515625" customWidth="1"/>
    <col min="4855" max="4855" width="24.28515625" customWidth="1"/>
    <col min="4856" max="4857" width="24.7109375" customWidth="1"/>
    <col min="4858" max="4858" width="17.7109375" customWidth="1"/>
    <col min="4860" max="4860" width="12.42578125" customWidth="1"/>
    <col min="4861" max="4861" width="12" customWidth="1"/>
    <col min="4862" max="4862" width="20.85546875" customWidth="1"/>
    <col min="4863" max="4863" width="17.7109375" customWidth="1"/>
    <col min="4864" max="4864" width="20" customWidth="1"/>
    <col min="4865" max="4865" width="33.28515625" customWidth="1"/>
    <col min="4866" max="4866" width="12.42578125" customWidth="1"/>
    <col min="4867" max="4867" width="21.5703125" customWidth="1"/>
    <col min="4868" max="4869" width="19" customWidth="1"/>
    <col min="4870" max="4870" width="16.42578125" customWidth="1"/>
    <col min="4871" max="4871" width="25" customWidth="1"/>
    <col min="4873" max="4873" width="22.5703125" customWidth="1"/>
    <col min="4874" max="4874" width="20.42578125" customWidth="1"/>
    <col min="4875" max="4875" width="16.7109375" customWidth="1"/>
    <col min="4876" max="4876" width="19.5703125" customWidth="1"/>
    <col min="4877" max="4877" width="24.5703125" customWidth="1"/>
    <col min="4878" max="4878" width="14.140625" customWidth="1"/>
    <col min="4879" max="4879" width="24.5703125" customWidth="1"/>
    <col min="4880" max="4880" width="19.42578125" customWidth="1"/>
    <col min="4882" max="4882" width="14.28515625" customWidth="1"/>
    <col min="4883" max="4883" width="19.42578125" customWidth="1"/>
    <col min="4884" max="4884" width="13.28515625" customWidth="1"/>
    <col min="4885" max="4885" width="19.28515625" customWidth="1"/>
    <col min="5111" max="5111" width="24.28515625" customWidth="1"/>
    <col min="5112" max="5113" width="24.7109375" customWidth="1"/>
    <col min="5114" max="5114" width="17.7109375" customWidth="1"/>
    <col min="5116" max="5116" width="12.42578125" customWidth="1"/>
    <col min="5117" max="5117" width="12" customWidth="1"/>
    <col min="5118" max="5118" width="20.85546875" customWidth="1"/>
    <col min="5119" max="5119" width="17.7109375" customWidth="1"/>
    <col min="5120" max="5120" width="20" customWidth="1"/>
    <col min="5121" max="5121" width="33.28515625" customWidth="1"/>
    <col min="5122" max="5122" width="12.42578125" customWidth="1"/>
    <col min="5123" max="5123" width="21.5703125" customWidth="1"/>
    <col min="5124" max="5125" width="19" customWidth="1"/>
    <col min="5126" max="5126" width="16.42578125" customWidth="1"/>
    <col min="5127" max="5127" width="25" customWidth="1"/>
    <col min="5129" max="5129" width="22.5703125" customWidth="1"/>
    <col min="5130" max="5130" width="20.42578125" customWidth="1"/>
    <col min="5131" max="5131" width="16.7109375" customWidth="1"/>
    <col min="5132" max="5132" width="19.5703125" customWidth="1"/>
    <col min="5133" max="5133" width="24.5703125" customWidth="1"/>
    <col min="5134" max="5134" width="14.140625" customWidth="1"/>
    <col min="5135" max="5135" width="24.5703125" customWidth="1"/>
    <col min="5136" max="5136" width="19.42578125" customWidth="1"/>
    <col min="5138" max="5138" width="14.28515625" customWidth="1"/>
    <col min="5139" max="5139" width="19.42578125" customWidth="1"/>
    <col min="5140" max="5140" width="13.28515625" customWidth="1"/>
    <col min="5141" max="5141" width="19.28515625" customWidth="1"/>
    <col min="5367" max="5367" width="24.28515625" customWidth="1"/>
    <col min="5368" max="5369" width="24.7109375" customWidth="1"/>
    <col min="5370" max="5370" width="17.7109375" customWidth="1"/>
    <col min="5372" max="5372" width="12.42578125" customWidth="1"/>
    <col min="5373" max="5373" width="12" customWidth="1"/>
    <col min="5374" max="5374" width="20.85546875" customWidth="1"/>
    <col min="5375" max="5375" width="17.7109375" customWidth="1"/>
    <col min="5376" max="5376" width="20" customWidth="1"/>
    <col min="5377" max="5377" width="33.28515625" customWidth="1"/>
    <col min="5378" max="5378" width="12.42578125" customWidth="1"/>
    <col min="5379" max="5379" width="21.5703125" customWidth="1"/>
    <col min="5380" max="5381" width="19" customWidth="1"/>
    <col min="5382" max="5382" width="16.42578125" customWidth="1"/>
    <col min="5383" max="5383" width="25" customWidth="1"/>
    <col min="5385" max="5385" width="22.5703125" customWidth="1"/>
    <col min="5386" max="5386" width="20.42578125" customWidth="1"/>
    <col min="5387" max="5387" width="16.7109375" customWidth="1"/>
    <col min="5388" max="5388" width="19.5703125" customWidth="1"/>
    <col min="5389" max="5389" width="24.5703125" customWidth="1"/>
    <col min="5390" max="5390" width="14.140625" customWidth="1"/>
    <col min="5391" max="5391" width="24.5703125" customWidth="1"/>
    <col min="5392" max="5392" width="19.42578125" customWidth="1"/>
    <col min="5394" max="5394" width="14.28515625" customWidth="1"/>
    <col min="5395" max="5395" width="19.42578125" customWidth="1"/>
    <col min="5396" max="5396" width="13.28515625" customWidth="1"/>
    <col min="5397" max="5397" width="19.28515625" customWidth="1"/>
    <col min="5623" max="5623" width="24.28515625" customWidth="1"/>
    <col min="5624" max="5625" width="24.7109375" customWidth="1"/>
    <col min="5626" max="5626" width="17.7109375" customWidth="1"/>
    <col min="5628" max="5628" width="12.42578125" customWidth="1"/>
    <col min="5629" max="5629" width="12" customWidth="1"/>
    <col min="5630" max="5630" width="20.85546875" customWidth="1"/>
    <col min="5631" max="5631" width="17.7109375" customWidth="1"/>
    <col min="5632" max="5632" width="20" customWidth="1"/>
    <col min="5633" max="5633" width="33.28515625" customWidth="1"/>
    <col min="5634" max="5634" width="12.42578125" customWidth="1"/>
    <col min="5635" max="5635" width="21.5703125" customWidth="1"/>
    <col min="5636" max="5637" width="19" customWidth="1"/>
    <col min="5638" max="5638" width="16.42578125" customWidth="1"/>
    <col min="5639" max="5639" width="25" customWidth="1"/>
    <col min="5641" max="5641" width="22.5703125" customWidth="1"/>
    <col min="5642" max="5642" width="20.42578125" customWidth="1"/>
    <col min="5643" max="5643" width="16.7109375" customWidth="1"/>
    <col min="5644" max="5644" width="19.5703125" customWidth="1"/>
    <col min="5645" max="5645" width="24.5703125" customWidth="1"/>
    <col min="5646" max="5646" width="14.140625" customWidth="1"/>
    <col min="5647" max="5647" width="24.5703125" customWidth="1"/>
    <col min="5648" max="5648" width="19.42578125" customWidth="1"/>
    <col min="5650" max="5650" width="14.28515625" customWidth="1"/>
    <col min="5651" max="5651" width="19.42578125" customWidth="1"/>
    <col min="5652" max="5652" width="13.28515625" customWidth="1"/>
    <col min="5653" max="5653" width="19.28515625" customWidth="1"/>
    <col min="5879" max="5879" width="24.28515625" customWidth="1"/>
    <col min="5880" max="5881" width="24.7109375" customWidth="1"/>
    <col min="5882" max="5882" width="17.7109375" customWidth="1"/>
    <col min="5884" max="5884" width="12.42578125" customWidth="1"/>
    <col min="5885" max="5885" width="12" customWidth="1"/>
    <col min="5886" max="5886" width="20.85546875" customWidth="1"/>
    <col min="5887" max="5887" width="17.7109375" customWidth="1"/>
    <col min="5888" max="5888" width="20" customWidth="1"/>
    <col min="5889" max="5889" width="33.28515625" customWidth="1"/>
    <col min="5890" max="5890" width="12.42578125" customWidth="1"/>
    <col min="5891" max="5891" width="21.5703125" customWidth="1"/>
    <col min="5892" max="5893" width="19" customWidth="1"/>
    <col min="5894" max="5894" width="16.42578125" customWidth="1"/>
    <col min="5895" max="5895" width="25" customWidth="1"/>
    <col min="5897" max="5897" width="22.5703125" customWidth="1"/>
    <col min="5898" max="5898" width="20.42578125" customWidth="1"/>
    <col min="5899" max="5899" width="16.7109375" customWidth="1"/>
    <col min="5900" max="5900" width="19.5703125" customWidth="1"/>
    <col min="5901" max="5901" width="24.5703125" customWidth="1"/>
    <col min="5902" max="5902" width="14.140625" customWidth="1"/>
    <col min="5903" max="5903" width="24.5703125" customWidth="1"/>
    <col min="5904" max="5904" width="19.42578125" customWidth="1"/>
    <col min="5906" max="5906" width="14.28515625" customWidth="1"/>
    <col min="5907" max="5907" width="19.42578125" customWidth="1"/>
    <col min="5908" max="5908" width="13.28515625" customWidth="1"/>
    <col min="5909" max="5909" width="19.28515625" customWidth="1"/>
    <col min="6135" max="6135" width="24.28515625" customWidth="1"/>
    <col min="6136" max="6137" width="24.7109375" customWidth="1"/>
    <col min="6138" max="6138" width="17.7109375" customWidth="1"/>
    <col min="6140" max="6140" width="12.42578125" customWidth="1"/>
    <col min="6141" max="6141" width="12" customWidth="1"/>
    <col min="6142" max="6142" width="20.85546875" customWidth="1"/>
    <col min="6143" max="6143" width="17.7109375" customWidth="1"/>
    <col min="6144" max="6144" width="20" customWidth="1"/>
    <col min="6145" max="6145" width="33.28515625" customWidth="1"/>
    <col min="6146" max="6146" width="12.42578125" customWidth="1"/>
    <col min="6147" max="6147" width="21.5703125" customWidth="1"/>
    <col min="6148" max="6149" width="19" customWidth="1"/>
    <col min="6150" max="6150" width="16.42578125" customWidth="1"/>
    <col min="6151" max="6151" width="25" customWidth="1"/>
    <col min="6153" max="6153" width="22.5703125" customWidth="1"/>
    <col min="6154" max="6154" width="20.42578125" customWidth="1"/>
    <col min="6155" max="6155" width="16.7109375" customWidth="1"/>
    <col min="6156" max="6156" width="19.5703125" customWidth="1"/>
    <col min="6157" max="6157" width="24.5703125" customWidth="1"/>
    <col min="6158" max="6158" width="14.140625" customWidth="1"/>
    <col min="6159" max="6159" width="24.5703125" customWidth="1"/>
    <col min="6160" max="6160" width="19.42578125" customWidth="1"/>
    <col min="6162" max="6162" width="14.28515625" customWidth="1"/>
    <col min="6163" max="6163" width="19.42578125" customWidth="1"/>
    <col min="6164" max="6164" width="13.28515625" customWidth="1"/>
    <col min="6165" max="6165" width="19.28515625" customWidth="1"/>
    <col min="6391" max="6391" width="24.28515625" customWidth="1"/>
    <col min="6392" max="6393" width="24.7109375" customWidth="1"/>
    <col min="6394" max="6394" width="17.7109375" customWidth="1"/>
    <col min="6396" max="6396" width="12.42578125" customWidth="1"/>
    <col min="6397" max="6397" width="12" customWidth="1"/>
    <col min="6398" max="6398" width="20.85546875" customWidth="1"/>
    <col min="6399" max="6399" width="17.7109375" customWidth="1"/>
    <col min="6400" max="6400" width="20" customWidth="1"/>
    <col min="6401" max="6401" width="33.28515625" customWidth="1"/>
    <col min="6402" max="6402" width="12.42578125" customWidth="1"/>
    <col min="6403" max="6403" width="21.5703125" customWidth="1"/>
    <col min="6404" max="6405" width="19" customWidth="1"/>
    <col min="6406" max="6406" width="16.42578125" customWidth="1"/>
    <col min="6407" max="6407" width="25" customWidth="1"/>
    <col min="6409" max="6409" width="22.5703125" customWidth="1"/>
    <col min="6410" max="6410" width="20.42578125" customWidth="1"/>
    <col min="6411" max="6411" width="16.7109375" customWidth="1"/>
    <col min="6412" max="6412" width="19.5703125" customWidth="1"/>
    <col min="6413" max="6413" width="24.5703125" customWidth="1"/>
    <col min="6414" max="6414" width="14.140625" customWidth="1"/>
    <col min="6415" max="6415" width="24.5703125" customWidth="1"/>
    <col min="6416" max="6416" width="19.42578125" customWidth="1"/>
    <col min="6418" max="6418" width="14.28515625" customWidth="1"/>
    <col min="6419" max="6419" width="19.42578125" customWidth="1"/>
    <col min="6420" max="6420" width="13.28515625" customWidth="1"/>
    <col min="6421" max="6421" width="19.28515625" customWidth="1"/>
    <col min="6647" max="6647" width="24.28515625" customWidth="1"/>
    <col min="6648" max="6649" width="24.7109375" customWidth="1"/>
    <col min="6650" max="6650" width="17.7109375" customWidth="1"/>
    <col min="6652" max="6652" width="12.42578125" customWidth="1"/>
    <col min="6653" max="6653" width="12" customWidth="1"/>
    <col min="6654" max="6654" width="20.85546875" customWidth="1"/>
    <col min="6655" max="6655" width="17.7109375" customWidth="1"/>
    <col min="6656" max="6656" width="20" customWidth="1"/>
    <col min="6657" max="6657" width="33.28515625" customWidth="1"/>
    <col min="6658" max="6658" width="12.42578125" customWidth="1"/>
    <col min="6659" max="6659" width="21.5703125" customWidth="1"/>
    <col min="6660" max="6661" width="19" customWidth="1"/>
    <col min="6662" max="6662" width="16.42578125" customWidth="1"/>
    <col min="6663" max="6663" width="25" customWidth="1"/>
    <col min="6665" max="6665" width="22.5703125" customWidth="1"/>
    <col min="6666" max="6666" width="20.42578125" customWidth="1"/>
    <col min="6667" max="6667" width="16.7109375" customWidth="1"/>
    <col min="6668" max="6668" width="19.5703125" customWidth="1"/>
    <col min="6669" max="6669" width="24.5703125" customWidth="1"/>
    <col min="6670" max="6670" width="14.140625" customWidth="1"/>
    <col min="6671" max="6671" width="24.5703125" customWidth="1"/>
    <col min="6672" max="6672" width="19.42578125" customWidth="1"/>
    <col min="6674" max="6674" width="14.28515625" customWidth="1"/>
    <col min="6675" max="6675" width="19.42578125" customWidth="1"/>
    <col min="6676" max="6676" width="13.28515625" customWidth="1"/>
    <col min="6677" max="6677" width="19.28515625" customWidth="1"/>
    <col min="6903" max="6903" width="24.28515625" customWidth="1"/>
    <col min="6904" max="6905" width="24.7109375" customWidth="1"/>
    <col min="6906" max="6906" width="17.7109375" customWidth="1"/>
    <col min="6908" max="6908" width="12.42578125" customWidth="1"/>
    <col min="6909" max="6909" width="12" customWidth="1"/>
    <col min="6910" max="6910" width="20.85546875" customWidth="1"/>
    <col min="6911" max="6911" width="17.7109375" customWidth="1"/>
    <col min="6912" max="6912" width="20" customWidth="1"/>
    <col min="6913" max="6913" width="33.28515625" customWidth="1"/>
    <col min="6914" max="6914" width="12.42578125" customWidth="1"/>
    <col min="6915" max="6915" width="21.5703125" customWidth="1"/>
    <col min="6916" max="6917" width="19" customWidth="1"/>
    <col min="6918" max="6918" width="16.42578125" customWidth="1"/>
    <col min="6919" max="6919" width="25" customWidth="1"/>
    <col min="6921" max="6921" width="22.5703125" customWidth="1"/>
    <col min="6922" max="6922" width="20.42578125" customWidth="1"/>
    <col min="6923" max="6923" width="16.7109375" customWidth="1"/>
    <col min="6924" max="6924" width="19.5703125" customWidth="1"/>
    <col min="6925" max="6925" width="24.5703125" customWidth="1"/>
    <col min="6926" max="6926" width="14.140625" customWidth="1"/>
    <col min="6927" max="6927" width="24.5703125" customWidth="1"/>
    <col min="6928" max="6928" width="19.42578125" customWidth="1"/>
    <col min="6930" max="6930" width="14.28515625" customWidth="1"/>
    <col min="6931" max="6931" width="19.42578125" customWidth="1"/>
    <col min="6932" max="6932" width="13.28515625" customWidth="1"/>
    <col min="6933" max="6933" width="19.28515625" customWidth="1"/>
    <col min="7159" max="7159" width="24.28515625" customWidth="1"/>
    <col min="7160" max="7161" width="24.7109375" customWidth="1"/>
    <col min="7162" max="7162" width="17.7109375" customWidth="1"/>
    <col min="7164" max="7164" width="12.42578125" customWidth="1"/>
    <col min="7165" max="7165" width="12" customWidth="1"/>
    <col min="7166" max="7166" width="20.85546875" customWidth="1"/>
    <col min="7167" max="7167" width="17.7109375" customWidth="1"/>
    <col min="7168" max="7168" width="20" customWidth="1"/>
    <col min="7169" max="7169" width="33.28515625" customWidth="1"/>
    <col min="7170" max="7170" width="12.42578125" customWidth="1"/>
    <col min="7171" max="7171" width="21.5703125" customWidth="1"/>
    <col min="7172" max="7173" width="19" customWidth="1"/>
    <col min="7174" max="7174" width="16.42578125" customWidth="1"/>
    <col min="7175" max="7175" width="25" customWidth="1"/>
    <col min="7177" max="7177" width="22.5703125" customWidth="1"/>
    <col min="7178" max="7178" width="20.42578125" customWidth="1"/>
    <col min="7179" max="7179" width="16.7109375" customWidth="1"/>
    <col min="7180" max="7180" width="19.5703125" customWidth="1"/>
    <col min="7181" max="7181" width="24.5703125" customWidth="1"/>
    <col min="7182" max="7182" width="14.140625" customWidth="1"/>
    <col min="7183" max="7183" width="24.5703125" customWidth="1"/>
    <col min="7184" max="7184" width="19.42578125" customWidth="1"/>
    <col min="7186" max="7186" width="14.28515625" customWidth="1"/>
    <col min="7187" max="7187" width="19.42578125" customWidth="1"/>
    <col min="7188" max="7188" width="13.28515625" customWidth="1"/>
    <col min="7189" max="7189" width="19.28515625" customWidth="1"/>
    <col min="7415" max="7415" width="24.28515625" customWidth="1"/>
    <col min="7416" max="7417" width="24.7109375" customWidth="1"/>
    <col min="7418" max="7418" width="17.7109375" customWidth="1"/>
    <col min="7420" max="7420" width="12.42578125" customWidth="1"/>
    <col min="7421" max="7421" width="12" customWidth="1"/>
    <col min="7422" max="7422" width="20.85546875" customWidth="1"/>
    <col min="7423" max="7423" width="17.7109375" customWidth="1"/>
    <col min="7424" max="7424" width="20" customWidth="1"/>
    <col min="7425" max="7425" width="33.28515625" customWidth="1"/>
    <col min="7426" max="7426" width="12.42578125" customWidth="1"/>
    <col min="7427" max="7427" width="21.5703125" customWidth="1"/>
    <col min="7428" max="7429" width="19" customWidth="1"/>
    <col min="7430" max="7430" width="16.42578125" customWidth="1"/>
    <col min="7431" max="7431" width="25" customWidth="1"/>
    <col min="7433" max="7433" width="22.5703125" customWidth="1"/>
    <col min="7434" max="7434" width="20.42578125" customWidth="1"/>
    <col min="7435" max="7435" width="16.7109375" customWidth="1"/>
    <col min="7436" max="7436" width="19.5703125" customWidth="1"/>
    <col min="7437" max="7437" width="24.5703125" customWidth="1"/>
    <col min="7438" max="7438" width="14.140625" customWidth="1"/>
    <col min="7439" max="7439" width="24.5703125" customWidth="1"/>
    <col min="7440" max="7440" width="19.42578125" customWidth="1"/>
    <col min="7442" max="7442" width="14.28515625" customWidth="1"/>
    <col min="7443" max="7443" width="19.42578125" customWidth="1"/>
    <col min="7444" max="7444" width="13.28515625" customWidth="1"/>
    <col min="7445" max="7445" width="19.28515625" customWidth="1"/>
    <col min="7671" max="7671" width="24.28515625" customWidth="1"/>
    <col min="7672" max="7673" width="24.7109375" customWidth="1"/>
    <col min="7674" max="7674" width="17.7109375" customWidth="1"/>
    <col min="7676" max="7676" width="12.42578125" customWidth="1"/>
    <col min="7677" max="7677" width="12" customWidth="1"/>
    <col min="7678" max="7678" width="20.85546875" customWidth="1"/>
    <col min="7679" max="7679" width="17.7109375" customWidth="1"/>
    <col min="7680" max="7680" width="20" customWidth="1"/>
    <col min="7681" max="7681" width="33.28515625" customWidth="1"/>
    <col min="7682" max="7682" width="12.42578125" customWidth="1"/>
    <col min="7683" max="7683" width="21.5703125" customWidth="1"/>
    <col min="7684" max="7685" width="19" customWidth="1"/>
    <col min="7686" max="7686" width="16.42578125" customWidth="1"/>
    <col min="7687" max="7687" width="25" customWidth="1"/>
    <col min="7689" max="7689" width="22.5703125" customWidth="1"/>
    <col min="7690" max="7690" width="20.42578125" customWidth="1"/>
    <col min="7691" max="7691" width="16.7109375" customWidth="1"/>
    <col min="7692" max="7692" width="19.5703125" customWidth="1"/>
    <col min="7693" max="7693" width="24.5703125" customWidth="1"/>
    <col min="7694" max="7694" width="14.140625" customWidth="1"/>
    <col min="7695" max="7695" width="24.5703125" customWidth="1"/>
    <col min="7696" max="7696" width="19.42578125" customWidth="1"/>
    <col min="7698" max="7698" width="14.28515625" customWidth="1"/>
    <col min="7699" max="7699" width="19.42578125" customWidth="1"/>
    <col min="7700" max="7700" width="13.28515625" customWidth="1"/>
    <col min="7701" max="7701" width="19.28515625" customWidth="1"/>
    <col min="7927" max="7927" width="24.28515625" customWidth="1"/>
    <col min="7928" max="7929" width="24.7109375" customWidth="1"/>
    <col min="7930" max="7930" width="17.7109375" customWidth="1"/>
    <col min="7932" max="7932" width="12.42578125" customWidth="1"/>
    <col min="7933" max="7933" width="12" customWidth="1"/>
    <col min="7934" max="7934" width="20.85546875" customWidth="1"/>
    <col min="7935" max="7935" width="17.7109375" customWidth="1"/>
    <col min="7936" max="7936" width="20" customWidth="1"/>
    <col min="7937" max="7937" width="33.28515625" customWidth="1"/>
    <col min="7938" max="7938" width="12.42578125" customWidth="1"/>
    <col min="7939" max="7939" width="21.5703125" customWidth="1"/>
    <col min="7940" max="7941" width="19" customWidth="1"/>
    <col min="7942" max="7942" width="16.42578125" customWidth="1"/>
    <col min="7943" max="7943" width="25" customWidth="1"/>
    <col min="7945" max="7945" width="22.5703125" customWidth="1"/>
    <col min="7946" max="7946" width="20.42578125" customWidth="1"/>
    <col min="7947" max="7947" width="16.7109375" customWidth="1"/>
    <col min="7948" max="7948" width="19.5703125" customWidth="1"/>
    <col min="7949" max="7949" width="24.5703125" customWidth="1"/>
    <col min="7950" max="7950" width="14.140625" customWidth="1"/>
    <col min="7951" max="7951" width="24.5703125" customWidth="1"/>
    <col min="7952" max="7952" width="19.42578125" customWidth="1"/>
    <col min="7954" max="7954" width="14.28515625" customWidth="1"/>
    <col min="7955" max="7955" width="19.42578125" customWidth="1"/>
    <col min="7956" max="7956" width="13.28515625" customWidth="1"/>
    <col min="7957" max="7957" width="19.28515625" customWidth="1"/>
    <col min="8183" max="8183" width="24.28515625" customWidth="1"/>
    <col min="8184" max="8185" width="24.7109375" customWidth="1"/>
    <col min="8186" max="8186" width="17.7109375" customWidth="1"/>
    <col min="8188" max="8188" width="12.42578125" customWidth="1"/>
    <col min="8189" max="8189" width="12" customWidth="1"/>
    <col min="8190" max="8190" width="20.85546875" customWidth="1"/>
    <col min="8191" max="8191" width="17.7109375" customWidth="1"/>
    <col min="8192" max="8192" width="20" customWidth="1"/>
    <col min="8193" max="8193" width="33.28515625" customWidth="1"/>
    <col min="8194" max="8194" width="12.42578125" customWidth="1"/>
    <col min="8195" max="8195" width="21.5703125" customWidth="1"/>
    <col min="8196" max="8197" width="19" customWidth="1"/>
    <col min="8198" max="8198" width="16.42578125" customWidth="1"/>
    <col min="8199" max="8199" width="25" customWidth="1"/>
    <col min="8201" max="8201" width="22.5703125" customWidth="1"/>
    <col min="8202" max="8202" width="20.42578125" customWidth="1"/>
    <col min="8203" max="8203" width="16.7109375" customWidth="1"/>
    <col min="8204" max="8204" width="19.5703125" customWidth="1"/>
    <col min="8205" max="8205" width="24.5703125" customWidth="1"/>
    <col min="8206" max="8206" width="14.140625" customWidth="1"/>
    <col min="8207" max="8207" width="24.5703125" customWidth="1"/>
    <col min="8208" max="8208" width="19.42578125" customWidth="1"/>
    <col min="8210" max="8210" width="14.28515625" customWidth="1"/>
    <col min="8211" max="8211" width="19.42578125" customWidth="1"/>
    <col min="8212" max="8212" width="13.28515625" customWidth="1"/>
    <col min="8213" max="8213" width="19.28515625" customWidth="1"/>
    <col min="8439" max="8439" width="24.28515625" customWidth="1"/>
    <col min="8440" max="8441" width="24.7109375" customWidth="1"/>
    <col min="8442" max="8442" width="17.7109375" customWidth="1"/>
    <col min="8444" max="8444" width="12.42578125" customWidth="1"/>
    <col min="8445" max="8445" width="12" customWidth="1"/>
    <col min="8446" max="8446" width="20.85546875" customWidth="1"/>
    <col min="8447" max="8447" width="17.7109375" customWidth="1"/>
    <col min="8448" max="8448" width="20" customWidth="1"/>
    <col min="8449" max="8449" width="33.28515625" customWidth="1"/>
    <col min="8450" max="8450" width="12.42578125" customWidth="1"/>
    <col min="8451" max="8451" width="21.5703125" customWidth="1"/>
    <col min="8452" max="8453" width="19" customWidth="1"/>
    <col min="8454" max="8454" width="16.42578125" customWidth="1"/>
    <col min="8455" max="8455" width="25" customWidth="1"/>
    <col min="8457" max="8457" width="22.5703125" customWidth="1"/>
    <col min="8458" max="8458" width="20.42578125" customWidth="1"/>
    <col min="8459" max="8459" width="16.7109375" customWidth="1"/>
    <col min="8460" max="8460" width="19.5703125" customWidth="1"/>
    <col min="8461" max="8461" width="24.5703125" customWidth="1"/>
    <col min="8462" max="8462" width="14.140625" customWidth="1"/>
    <col min="8463" max="8463" width="24.5703125" customWidth="1"/>
    <col min="8464" max="8464" width="19.42578125" customWidth="1"/>
    <col min="8466" max="8466" width="14.28515625" customWidth="1"/>
    <col min="8467" max="8467" width="19.42578125" customWidth="1"/>
    <col min="8468" max="8468" width="13.28515625" customWidth="1"/>
    <col min="8469" max="8469" width="19.28515625" customWidth="1"/>
    <col min="8695" max="8695" width="24.28515625" customWidth="1"/>
    <col min="8696" max="8697" width="24.7109375" customWidth="1"/>
    <col min="8698" max="8698" width="17.7109375" customWidth="1"/>
    <col min="8700" max="8700" width="12.42578125" customWidth="1"/>
    <col min="8701" max="8701" width="12" customWidth="1"/>
    <col min="8702" max="8702" width="20.85546875" customWidth="1"/>
    <col min="8703" max="8703" width="17.7109375" customWidth="1"/>
    <col min="8704" max="8704" width="20" customWidth="1"/>
    <col min="8705" max="8705" width="33.28515625" customWidth="1"/>
    <col min="8706" max="8706" width="12.42578125" customWidth="1"/>
    <col min="8707" max="8707" width="21.5703125" customWidth="1"/>
    <col min="8708" max="8709" width="19" customWidth="1"/>
    <col min="8710" max="8710" width="16.42578125" customWidth="1"/>
    <col min="8711" max="8711" width="25" customWidth="1"/>
    <col min="8713" max="8713" width="22.5703125" customWidth="1"/>
    <col min="8714" max="8714" width="20.42578125" customWidth="1"/>
    <col min="8715" max="8715" width="16.7109375" customWidth="1"/>
    <col min="8716" max="8716" width="19.5703125" customWidth="1"/>
    <col min="8717" max="8717" width="24.5703125" customWidth="1"/>
    <col min="8718" max="8718" width="14.140625" customWidth="1"/>
    <col min="8719" max="8719" width="24.5703125" customWidth="1"/>
    <col min="8720" max="8720" width="19.42578125" customWidth="1"/>
    <col min="8722" max="8722" width="14.28515625" customWidth="1"/>
    <col min="8723" max="8723" width="19.42578125" customWidth="1"/>
    <col min="8724" max="8724" width="13.28515625" customWidth="1"/>
    <col min="8725" max="8725" width="19.28515625" customWidth="1"/>
    <col min="8951" max="8951" width="24.28515625" customWidth="1"/>
    <col min="8952" max="8953" width="24.7109375" customWidth="1"/>
    <col min="8954" max="8954" width="17.7109375" customWidth="1"/>
    <col min="8956" max="8956" width="12.42578125" customWidth="1"/>
    <col min="8957" max="8957" width="12" customWidth="1"/>
    <col min="8958" max="8958" width="20.85546875" customWidth="1"/>
    <col min="8959" max="8959" width="17.7109375" customWidth="1"/>
    <col min="8960" max="8960" width="20" customWidth="1"/>
    <col min="8961" max="8961" width="33.28515625" customWidth="1"/>
    <col min="8962" max="8962" width="12.42578125" customWidth="1"/>
    <col min="8963" max="8963" width="21.5703125" customWidth="1"/>
    <col min="8964" max="8965" width="19" customWidth="1"/>
    <col min="8966" max="8966" width="16.42578125" customWidth="1"/>
    <col min="8967" max="8967" width="25" customWidth="1"/>
    <col min="8969" max="8969" width="22.5703125" customWidth="1"/>
    <col min="8970" max="8970" width="20.42578125" customWidth="1"/>
    <col min="8971" max="8971" width="16.7109375" customWidth="1"/>
    <col min="8972" max="8972" width="19.5703125" customWidth="1"/>
    <col min="8973" max="8973" width="24.5703125" customWidth="1"/>
    <col min="8974" max="8974" width="14.140625" customWidth="1"/>
    <col min="8975" max="8975" width="24.5703125" customWidth="1"/>
    <col min="8976" max="8976" width="19.42578125" customWidth="1"/>
    <col min="8978" max="8978" width="14.28515625" customWidth="1"/>
    <col min="8979" max="8979" width="19.42578125" customWidth="1"/>
    <col min="8980" max="8980" width="13.28515625" customWidth="1"/>
    <col min="8981" max="8981" width="19.28515625" customWidth="1"/>
    <col min="9207" max="9207" width="24.28515625" customWidth="1"/>
    <col min="9208" max="9209" width="24.7109375" customWidth="1"/>
    <col min="9210" max="9210" width="17.7109375" customWidth="1"/>
    <col min="9212" max="9212" width="12.42578125" customWidth="1"/>
    <col min="9213" max="9213" width="12" customWidth="1"/>
    <col min="9214" max="9214" width="20.85546875" customWidth="1"/>
    <col min="9215" max="9215" width="17.7109375" customWidth="1"/>
    <col min="9216" max="9216" width="20" customWidth="1"/>
    <col min="9217" max="9217" width="33.28515625" customWidth="1"/>
    <col min="9218" max="9218" width="12.42578125" customWidth="1"/>
    <col min="9219" max="9219" width="21.5703125" customWidth="1"/>
    <col min="9220" max="9221" width="19" customWidth="1"/>
    <col min="9222" max="9222" width="16.42578125" customWidth="1"/>
    <col min="9223" max="9223" width="25" customWidth="1"/>
    <col min="9225" max="9225" width="22.5703125" customWidth="1"/>
    <col min="9226" max="9226" width="20.42578125" customWidth="1"/>
    <col min="9227" max="9227" width="16.7109375" customWidth="1"/>
    <col min="9228" max="9228" width="19.5703125" customWidth="1"/>
    <col min="9229" max="9229" width="24.5703125" customWidth="1"/>
    <col min="9230" max="9230" width="14.140625" customWidth="1"/>
    <col min="9231" max="9231" width="24.5703125" customWidth="1"/>
    <col min="9232" max="9232" width="19.42578125" customWidth="1"/>
    <col min="9234" max="9234" width="14.28515625" customWidth="1"/>
    <col min="9235" max="9235" width="19.42578125" customWidth="1"/>
    <col min="9236" max="9236" width="13.28515625" customWidth="1"/>
    <col min="9237" max="9237" width="19.28515625" customWidth="1"/>
    <col min="9463" max="9463" width="24.28515625" customWidth="1"/>
    <col min="9464" max="9465" width="24.7109375" customWidth="1"/>
    <col min="9466" max="9466" width="17.7109375" customWidth="1"/>
    <col min="9468" max="9468" width="12.42578125" customWidth="1"/>
    <col min="9469" max="9469" width="12" customWidth="1"/>
    <col min="9470" max="9470" width="20.85546875" customWidth="1"/>
    <col min="9471" max="9471" width="17.7109375" customWidth="1"/>
    <col min="9472" max="9472" width="20" customWidth="1"/>
    <col min="9473" max="9473" width="33.28515625" customWidth="1"/>
    <col min="9474" max="9474" width="12.42578125" customWidth="1"/>
    <col min="9475" max="9475" width="21.5703125" customWidth="1"/>
    <col min="9476" max="9477" width="19" customWidth="1"/>
    <col min="9478" max="9478" width="16.42578125" customWidth="1"/>
    <col min="9479" max="9479" width="25" customWidth="1"/>
    <col min="9481" max="9481" width="22.5703125" customWidth="1"/>
    <col min="9482" max="9482" width="20.42578125" customWidth="1"/>
    <col min="9483" max="9483" width="16.7109375" customWidth="1"/>
    <col min="9484" max="9484" width="19.5703125" customWidth="1"/>
    <col min="9485" max="9485" width="24.5703125" customWidth="1"/>
    <col min="9486" max="9486" width="14.140625" customWidth="1"/>
    <col min="9487" max="9487" width="24.5703125" customWidth="1"/>
    <col min="9488" max="9488" width="19.42578125" customWidth="1"/>
    <col min="9490" max="9490" width="14.28515625" customWidth="1"/>
    <col min="9491" max="9491" width="19.42578125" customWidth="1"/>
    <col min="9492" max="9492" width="13.28515625" customWidth="1"/>
    <col min="9493" max="9493" width="19.28515625" customWidth="1"/>
    <col min="9719" max="9719" width="24.28515625" customWidth="1"/>
    <col min="9720" max="9721" width="24.7109375" customWidth="1"/>
    <col min="9722" max="9722" width="17.7109375" customWidth="1"/>
    <col min="9724" max="9724" width="12.42578125" customWidth="1"/>
    <col min="9725" max="9725" width="12" customWidth="1"/>
    <col min="9726" max="9726" width="20.85546875" customWidth="1"/>
    <col min="9727" max="9727" width="17.7109375" customWidth="1"/>
    <col min="9728" max="9728" width="20" customWidth="1"/>
    <col min="9729" max="9729" width="33.28515625" customWidth="1"/>
    <col min="9730" max="9730" width="12.42578125" customWidth="1"/>
    <col min="9731" max="9731" width="21.5703125" customWidth="1"/>
    <col min="9732" max="9733" width="19" customWidth="1"/>
    <col min="9734" max="9734" width="16.42578125" customWidth="1"/>
    <col min="9735" max="9735" width="25" customWidth="1"/>
    <col min="9737" max="9737" width="22.5703125" customWidth="1"/>
    <col min="9738" max="9738" width="20.42578125" customWidth="1"/>
    <col min="9739" max="9739" width="16.7109375" customWidth="1"/>
    <col min="9740" max="9740" width="19.5703125" customWidth="1"/>
    <col min="9741" max="9741" width="24.5703125" customWidth="1"/>
    <col min="9742" max="9742" width="14.140625" customWidth="1"/>
    <col min="9743" max="9743" width="24.5703125" customWidth="1"/>
    <col min="9744" max="9744" width="19.42578125" customWidth="1"/>
    <col min="9746" max="9746" width="14.28515625" customWidth="1"/>
    <col min="9747" max="9747" width="19.42578125" customWidth="1"/>
    <col min="9748" max="9748" width="13.28515625" customWidth="1"/>
    <col min="9749" max="9749" width="19.28515625" customWidth="1"/>
    <col min="9975" max="9975" width="24.28515625" customWidth="1"/>
    <col min="9976" max="9977" width="24.7109375" customWidth="1"/>
    <col min="9978" max="9978" width="17.7109375" customWidth="1"/>
    <col min="9980" max="9980" width="12.42578125" customWidth="1"/>
    <col min="9981" max="9981" width="12" customWidth="1"/>
    <col min="9982" max="9982" width="20.85546875" customWidth="1"/>
    <col min="9983" max="9983" width="17.7109375" customWidth="1"/>
    <col min="9984" max="9984" width="20" customWidth="1"/>
    <col min="9985" max="9985" width="33.28515625" customWidth="1"/>
    <col min="9986" max="9986" width="12.42578125" customWidth="1"/>
    <col min="9987" max="9987" width="21.5703125" customWidth="1"/>
    <col min="9988" max="9989" width="19" customWidth="1"/>
    <col min="9990" max="9990" width="16.42578125" customWidth="1"/>
    <col min="9991" max="9991" width="25" customWidth="1"/>
    <col min="9993" max="9993" width="22.5703125" customWidth="1"/>
    <col min="9994" max="9994" width="20.42578125" customWidth="1"/>
    <col min="9995" max="9995" width="16.7109375" customWidth="1"/>
    <col min="9996" max="9996" width="19.5703125" customWidth="1"/>
    <col min="9997" max="9997" width="24.5703125" customWidth="1"/>
    <col min="9998" max="9998" width="14.140625" customWidth="1"/>
    <col min="9999" max="9999" width="24.5703125" customWidth="1"/>
    <col min="10000" max="10000" width="19.42578125" customWidth="1"/>
    <col min="10002" max="10002" width="14.28515625" customWidth="1"/>
    <col min="10003" max="10003" width="19.42578125" customWidth="1"/>
    <col min="10004" max="10004" width="13.28515625" customWidth="1"/>
    <col min="10005" max="10005" width="19.28515625" customWidth="1"/>
    <col min="10231" max="10231" width="24.28515625" customWidth="1"/>
    <col min="10232" max="10233" width="24.7109375" customWidth="1"/>
    <col min="10234" max="10234" width="17.7109375" customWidth="1"/>
    <col min="10236" max="10236" width="12.42578125" customWidth="1"/>
    <col min="10237" max="10237" width="12" customWidth="1"/>
    <col min="10238" max="10238" width="20.85546875" customWidth="1"/>
    <col min="10239" max="10239" width="17.7109375" customWidth="1"/>
    <col min="10240" max="10240" width="20" customWidth="1"/>
    <col min="10241" max="10241" width="33.28515625" customWidth="1"/>
    <col min="10242" max="10242" width="12.42578125" customWidth="1"/>
    <col min="10243" max="10243" width="21.5703125" customWidth="1"/>
    <col min="10244" max="10245" width="19" customWidth="1"/>
    <col min="10246" max="10246" width="16.42578125" customWidth="1"/>
    <col min="10247" max="10247" width="25" customWidth="1"/>
    <col min="10249" max="10249" width="22.5703125" customWidth="1"/>
    <col min="10250" max="10250" width="20.42578125" customWidth="1"/>
    <col min="10251" max="10251" width="16.7109375" customWidth="1"/>
    <col min="10252" max="10252" width="19.5703125" customWidth="1"/>
    <col min="10253" max="10253" width="24.5703125" customWidth="1"/>
    <col min="10254" max="10254" width="14.140625" customWidth="1"/>
    <col min="10255" max="10255" width="24.5703125" customWidth="1"/>
    <col min="10256" max="10256" width="19.42578125" customWidth="1"/>
    <col min="10258" max="10258" width="14.28515625" customWidth="1"/>
    <col min="10259" max="10259" width="19.42578125" customWidth="1"/>
    <col min="10260" max="10260" width="13.28515625" customWidth="1"/>
    <col min="10261" max="10261" width="19.28515625" customWidth="1"/>
    <col min="10487" max="10487" width="24.28515625" customWidth="1"/>
    <col min="10488" max="10489" width="24.7109375" customWidth="1"/>
    <col min="10490" max="10490" width="17.7109375" customWidth="1"/>
    <col min="10492" max="10492" width="12.42578125" customWidth="1"/>
    <col min="10493" max="10493" width="12" customWidth="1"/>
    <col min="10494" max="10494" width="20.85546875" customWidth="1"/>
    <col min="10495" max="10495" width="17.7109375" customWidth="1"/>
    <col min="10496" max="10496" width="20" customWidth="1"/>
    <col min="10497" max="10497" width="33.28515625" customWidth="1"/>
    <col min="10498" max="10498" width="12.42578125" customWidth="1"/>
    <col min="10499" max="10499" width="21.5703125" customWidth="1"/>
    <col min="10500" max="10501" width="19" customWidth="1"/>
    <col min="10502" max="10502" width="16.42578125" customWidth="1"/>
    <col min="10503" max="10503" width="25" customWidth="1"/>
    <col min="10505" max="10505" width="22.5703125" customWidth="1"/>
    <col min="10506" max="10506" width="20.42578125" customWidth="1"/>
    <col min="10507" max="10507" width="16.7109375" customWidth="1"/>
    <col min="10508" max="10508" width="19.5703125" customWidth="1"/>
    <col min="10509" max="10509" width="24.5703125" customWidth="1"/>
    <col min="10510" max="10510" width="14.140625" customWidth="1"/>
    <col min="10511" max="10511" width="24.5703125" customWidth="1"/>
    <col min="10512" max="10512" width="19.42578125" customWidth="1"/>
    <col min="10514" max="10514" width="14.28515625" customWidth="1"/>
    <col min="10515" max="10515" width="19.42578125" customWidth="1"/>
    <col min="10516" max="10516" width="13.28515625" customWidth="1"/>
    <col min="10517" max="10517" width="19.28515625" customWidth="1"/>
    <col min="10743" max="10743" width="24.28515625" customWidth="1"/>
    <col min="10744" max="10745" width="24.7109375" customWidth="1"/>
    <col min="10746" max="10746" width="17.7109375" customWidth="1"/>
    <col min="10748" max="10748" width="12.42578125" customWidth="1"/>
    <col min="10749" max="10749" width="12" customWidth="1"/>
    <col min="10750" max="10750" width="20.85546875" customWidth="1"/>
    <col min="10751" max="10751" width="17.7109375" customWidth="1"/>
    <col min="10752" max="10752" width="20" customWidth="1"/>
    <col min="10753" max="10753" width="33.28515625" customWidth="1"/>
    <col min="10754" max="10754" width="12.42578125" customWidth="1"/>
    <col min="10755" max="10755" width="21.5703125" customWidth="1"/>
    <col min="10756" max="10757" width="19" customWidth="1"/>
    <col min="10758" max="10758" width="16.42578125" customWidth="1"/>
    <col min="10759" max="10759" width="25" customWidth="1"/>
    <col min="10761" max="10761" width="22.5703125" customWidth="1"/>
    <col min="10762" max="10762" width="20.42578125" customWidth="1"/>
    <col min="10763" max="10763" width="16.7109375" customWidth="1"/>
    <col min="10764" max="10764" width="19.5703125" customWidth="1"/>
    <col min="10765" max="10765" width="24.5703125" customWidth="1"/>
    <col min="10766" max="10766" width="14.140625" customWidth="1"/>
    <col min="10767" max="10767" width="24.5703125" customWidth="1"/>
    <col min="10768" max="10768" width="19.42578125" customWidth="1"/>
    <col min="10770" max="10770" width="14.28515625" customWidth="1"/>
    <col min="10771" max="10771" width="19.42578125" customWidth="1"/>
    <col min="10772" max="10772" width="13.28515625" customWidth="1"/>
    <col min="10773" max="10773" width="19.28515625" customWidth="1"/>
    <col min="10999" max="10999" width="24.28515625" customWidth="1"/>
    <col min="11000" max="11001" width="24.7109375" customWidth="1"/>
    <col min="11002" max="11002" width="17.7109375" customWidth="1"/>
    <col min="11004" max="11004" width="12.42578125" customWidth="1"/>
    <col min="11005" max="11005" width="12" customWidth="1"/>
    <col min="11006" max="11006" width="20.85546875" customWidth="1"/>
    <col min="11007" max="11007" width="17.7109375" customWidth="1"/>
    <col min="11008" max="11008" width="20" customWidth="1"/>
    <col min="11009" max="11009" width="33.28515625" customWidth="1"/>
    <col min="11010" max="11010" width="12.42578125" customWidth="1"/>
    <col min="11011" max="11011" width="21.5703125" customWidth="1"/>
    <col min="11012" max="11013" width="19" customWidth="1"/>
    <col min="11014" max="11014" width="16.42578125" customWidth="1"/>
    <col min="11015" max="11015" width="25" customWidth="1"/>
    <col min="11017" max="11017" width="22.5703125" customWidth="1"/>
    <col min="11018" max="11018" width="20.42578125" customWidth="1"/>
    <col min="11019" max="11019" width="16.7109375" customWidth="1"/>
    <col min="11020" max="11020" width="19.5703125" customWidth="1"/>
    <col min="11021" max="11021" width="24.5703125" customWidth="1"/>
    <col min="11022" max="11022" width="14.140625" customWidth="1"/>
    <col min="11023" max="11023" width="24.5703125" customWidth="1"/>
    <col min="11024" max="11024" width="19.42578125" customWidth="1"/>
    <col min="11026" max="11026" width="14.28515625" customWidth="1"/>
    <col min="11027" max="11027" width="19.42578125" customWidth="1"/>
    <col min="11028" max="11028" width="13.28515625" customWidth="1"/>
    <col min="11029" max="11029" width="19.28515625" customWidth="1"/>
    <col min="11255" max="11255" width="24.28515625" customWidth="1"/>
    <col min="11256" max="11257" width="24.7109375" customWidth="1"/>
    <col min="11258" max="11258" width="17.7109375" customWidth="1"/>
    <col min="11260" max="11260" width="12.42578125" customWidth="1"/>
    <col min="11261" max="11261" width="12" customWidth="1"/>
    <col min="11262" max="11262" width="20.85546875" customWidth="1"/>
    <col min="11263" max="11263" width="17.7109375" customWidth="1"/>
    <col min="11264" max="11264" width="20" customWidth="1"/>
    <col min="11265" max="11265" width="33.28515625" customWidth="1"/>
    <col min="11266" max="11266" width="12.42578125" customWidth="1"/>
    <col min="11267" max="11267" width="21.5703125" customWidth="1"/>
    <col min="11268" max="11269" width="19" customWidth="1"/>
    <col min="11270" max="11270" width="16.42578125" customWidth="1"/>
    <col min="11271" max="11271" width="25" customWidth="1"/>
    <col min="11273" max="11273" width="22.5703125" customWidth="1"/>
    <col min="11274" max="11274" width="20.42578125" customWidth="1"/>
    <col min="11275" max="11275" width="16.7109375" customWidth="1"/>
    <col min="11276" max="11276" width="19.5703125" customWidth="1"/>
    <col min="11277" max="11277" width="24.5703125" customWidth="1"/>
    <col min="11278" max="11278" width="14.140625" customWidth="1"/>
    <col min="11279" max="11279" width="24.5703125" customWidth="1"/>
    <col min="11280" max="11280" width="19.42578125" customWidth="1"/>
    <col min="11282" max="11282" width="14.28515625" customWidth="1"/>
    <col min="11283" max="11283" width="19.42578125" customWidth="1"/>
    <col min="11284" max="11284" width="13.28515625" customWidth="1"/>
    <col min="11285" max="11285" width="19.28515625" customWidth="1"/>
    <col min="11511" max="11511" width="24.28515625" customWidth="1"/>
    <col min="11512" max="11513" width="24.7109375" customWidth="1"/>
    <col min="11514" max="11514" width="17.7109375" customWidth="1"/>
    <col min="11516" max="11516" width="12.42578125" customWidth="1"/>
    <col min="11517" max="11517" width="12" customWidth="1"/>
    <col min="11518" max="11518" width="20.85546875" customWidth="1"/>
    <col min="11519" max="11519" width="17.7109375" customWidth="1"/>
    <col min="11520" max="11520" width="20" customWidth="1"/>
    <col min="11521" max="11521" width="33.28515625" customWidth="1"/>
    <col min="11522" max="11522" width="12.42578125" customWidth="1"/>
    <col min="11523" max="11523" width="21.5703125" customWidth="1"/>
    <col min="11524" max="11525" width="19" customWidth="1"/>
    <col min="11526" max="11526" width="16.42578125" customWidth="1"/>
    <col min="11527" max="11527" width="25" customWidth="1"/>
    <col min="11529" max="11529" width="22.5703125" customWidth="1"/>
    <col min="11530" max="11530" width="20.42578125" customWidth="1"/>
    <col min="11531" max="11531" width="16.7109375" customWidth="1"/>
    <col min="11532" max="11532" width="19.5703125" customWidth="1"/>
    <col min="11533" max="11533" width="24.5703125" customWidth="1"/>
    <col min="11534" max="11534" width="14.140625" customWidth="1"/>
    <col min="11535" max="11535" width="24.5703125" customWidth="1"/>
    <col min="11536" max="11536" width="19.42578125" customWidth="1"/>
    <col min="11538" max="11538" width="14.28515625" customWidth="1"/>
    <col min="11539" max="11539" width="19.42578125" customWidth="1"/>
    <col min="11540" max="11540" width="13.28515625" customWidth="1"/>
    <col min="11541" max="11541" width="19.28515625" customWidth="1"/>
    <col min="11767" max="11767" width="24.28515625" customWidth="1"/>
    <col min="11768" max="11769" width="24.7109375" customWidth="1"/>
    <col min="11770" max="11770" width="17.7109375" customWidth="1"/>
    <col min="11772" max="11772" width="12.42578125" customWidth="1"/>
    <col min="11773" max="11773" width="12" customWidth="1"/>
    <col min="11774" max="11774" width="20.85546875" customWidth="1"/>
    <col min="11775" max="11775" width="17.7109375" customWidth="1"/>
    <col min="11776" max="11776" width="20" customWidth="1"/>
    <col min="11777" max="11777" width="33.28515625" customWidth="1"/>
    <col min="11778" max="11778" width="12.42578125" customWidth="1"/>
    <col min="11779" max="11779" width="21.5703125" customWidth="1"/>
    <col min="11780" max="11781" width="19" customWidth="1"/>
    <col min="11782" max="11782" width="16.42578125" customWidth="1"/>
    <col min="11783" max="11783" width="25" customWidth="1"/>
    <col min="11785" max="11785" width="22.5703125" customWidth="1"/>
    <col min="11786" max="11786" width="20.42578125" customWidth="1"/>
    <col min="11787" max="11787" width="16.7109375" customWidth="1"/>
    <col min="11788" max="11788" width="19.5703125" customWidth="1"/>
    <col min="11789" max="11789" width="24.5703125" customWidth="1"/>
    <col min="11790" max="11790" width="14.140625" customWidth="1"/>
    <col min="11791" max="11791" width="24.5703125" customWidth="1"/>
    <col min="11792" max="11792" width="19.42578125" customWidth="1"/>
    <col min="11794" max="11794" width="14.28515625" customWidth="1"/>
    <col min="11795" max="11795" width="19.42578125" customWidth="1"/>
    <col min="11796" max="11796" width="13.28515625" customWidth="1"/>
    <col min="11797" max="11797" width="19.28515625" customWidth="1"/>
    <col min="12023" max="12023" width="24.28515625" customWidth="1"/>
    <col min="12024" max="12025" width="24.7109375" customWidth="1"/>
    <col min="12026" max="12026" width="17.7109375" customWidth="1"/>
    <col min="12028" max="12028" width="12.42578125" customWidth="1"/>
    <col min="12029" max="12029" width="12" customWidth="1"/>
    <col min="12030" max="12030" width="20.85546875" customWidth="1"/>
    <col min="12031" max="12031" width="17.7109375" customWidth="1"/>
    <col min="12032" max="12032" width="20" customWidth="1"/>
    <col min="12033" max="12033" width="33.28515625" customWidth="1"/>
    <col min="12034" max="12034" width="12.42578125" customWidth="1"/>
    <col min="12035" max="12035" width="21.5703125" customWidth="1"/>
    <col min="12036" max="12037" width="19" customWidth="1"/>
    <col min="12038" max="12038" width="16.42578125" customWidth="1"/>
    <col min="12039" max="12039" width="25" customWidth="1"/>
    <col min="12041" max="12041" width="22.5703125" customWidth="1"/>
    <col min="12042" max="12042" width="20.42578125" customWidth="1"/>
    <col min="12043" max="12043" width="16.7109375" customWidth="1"/>
    <col min="12044" max="12044" width="19.5703125" customWidth="1"/>
    <col min="12045" max="12045" width="24.5703125" customWidth="1"/>
    <col min="12046" max="12046" width="14.140625" customWidth="1"/>
    <col min="12047" max="12047" width="24.5703125" customWidth="1"/>
    <col min="12048" max="12048" width="19.42578125" customWidth="1"/>
    <col min="12050" max="12050" width="14.28515625" customWidth="1"/>
    <col min="12051" max="12051" width="19.42578125" customWidth="1"/>
    <col min="12052" max="12052" width="13.28515625" customWidth="1"/>
    <col min="12053" max="12053" width="19.28515625" customWidth="1"/>
    <col min="12279" max="12279" width="24.28515625" customWidth="1"/>
    <col min="12280" max="12281" width="24.7109375" customWidth="1"/>
    <col min="12282" max="12282" width="17.7109375" customWidth="1"/>
    <col min="12284" max="12284" width="12.42578125" customWidth="1"/>
    <col min="12285" max="12285" width="12" customWidth="1"/>
    <col min="12286" max="12286" width="20.85546875" customWidth="1"/>
    <col min="12287" max="12287" width="17.7109375" customWidth="1"/>
    <col min="12288" max="12288" width="20" customWidth="1"/>
    <col min="12289" max="12289" width="33.28515625" customWidth="1"/>
    <col min="12290" max="12290" width="12.42578125" customWidth="1"/>
    <col min="12291" max="12291" width="21.5703125" customWidth="1"/>
    <col min="12292" max="12293" width="19" customWidth="1"/>
    <col min="12294" max="12294" width="16.42578125" customWidth="1"/>
    <col min="12295" max="12295" width="25" customWidth="1"/>
    <col min="12297" max="12297" width="22.5703125" customWidth="1"/>
    <col min="12298" max="12298" width="20.42578125" customWidth="1"/>
    <col min="12299" max="12299" width="16.7109375" customWidth="1"/>
    <col min="12300" max="12300" width="19.5703125" customWidth="1"/>
    <col min="12301" max="12301" width="24.5703125" customWidth="1"/>
    <col min="12302" max="12302" width="14.140625" customWidth="1"/>
    <col min="12303" max="12303" width="24.5703125" customWidth="1"/>
    <col min="12304" max="12304" width="19.42578125" customWidth="1"/>
    <col min="12306" max="12306" width="14.28515625" customWidth="1"/>
    <col min="12307" max="12307" width="19.42578125" customWidth="1"/>
    <col min="12308" max="12308" width="13.28515625" customWidth="1"/>
    <col min="12309" max="12309" width="19.28515625" customWidth="1"/>
    <col min="12535" max="12535" width="24.28515625" customWidth="1"/>
    <col min="12536" max="12537" width="24.7109375" customWidth="1"/>
    <col min="12538" max="12538" width="17.7109375" customWidth="1"/>
    <col min="12540" max="12540" width="12.42578125" customWidth="1"/>
    <col min="12541" max="12541" width="12" customWidth="1"/>
    <col min="12542" max="12542" width="20.85546875" customWidth="1"/>
    <col min="12543" max="12543" width="17.7109375" customWidth="1"/>
    <col min="12544" max="12544" width="20" customWidth="1"/>
    <col min="12545" max="12545" width="33.28515625" customWidth="1"/>
    <col min="12546" max="12546" width="12.42578125" customWidth="1"/>
    <col min="12547" max="12547" width="21.5703125" customWidth="1"/>
    <col min="12548" max="12549" width="19" customWidth="1"/>
    <col min="12550" max="12550" width="16.42578125" customWidth="1"/>
    <col min="12551" max="12551" width="25" customWidth="1"/>
    <col min="12553" max="12553" width="22.5703125" customWidth="1"/>
    <col min="12554" max="12554" width="20.42578125" customWidth="1"/>
    <col min="12555" max="12555" width="16.7109375" customWidth="1"/>
    <col min="12556" max="12556" width="19.5703125" customWidth="1"/>
    <col min="12557" max="12557" width="24.5703125" customWidth="1"/>
    <col min="12558" max="12558" width="14.140625" customWidth="1"/>
    <col min="12559" max="12559" width="24.5703125" customWidth="1"/>
    <col min="12560" max="12560" width="19.42578125" customWidth="1"/>
    <col min="12562" max="12562" width="14.28515625" customWidth="1"/>
    <col min="12563" max="12563" width="19.42578125" customWidth="1"/>
    <col min="12564" max="12564" width="13.28515625" customWidth="1"/>
    <col min="12565" max="12565" width="19.28515625" customWidth="1"/>
    <col min="12791" max="12791" width="24.28515625" customWidth="1"/>
    <col min="12792" max="12793" width="24.7109375" customWidth="1"/>
    <col min="12794" max="12794" width="17.7109375" customWidth="1"/>
    <col min="12796" max="12796" width="12.42578125" customWidth="1"/>
    <col min="12797" max="12797" width="12" customWidth="1"/>
    <col min="12798" max="12798" width="20.85546875" customWidth="1"/>
    <col min="12799" max="12799" width="17.7109375" customWidth="1"/>
    <col min="12800" max="12800" width="20" customWidth="1"/>
    <col min="12801" max="12801" width="33.28515625" customWidth="1"/>
    <col min="12802" max="12802" width="12.42578125" customWidth="1"/>
    <col min="12803" max="12803" width="21.5703125" customWidth="1"/>
    <col min="12804" max="12805" width="19" customWidth="1"/>
    <col min="12806" max="12806" width="16.42578125" customWidth="1"/>
    <col min="12807" max="12807" width="25" customWidth="1"/>
    <col min="12809" max="12809" width="22.5703125" customWidth="1"/>
    <col min="12810" max="12810" width="20.42578125" customWidth="1"/>
    <col min="12811" max="12811" width="16.7109375" customWidth="1"/>
    <col min="12812" max="12812" width="19.5703125" customWidth="1"/>
    <col min="12813" max="12813" width="24.5703125" customWidth="1"/>
    <col min="12814" max="12814" width="14.140625" customWidth="1"/>
    <col min="12815" max="12815" width="24.5703125" customWidth="1"/>
    <col min="12816" max="12816" width="19.42578125" customWidth="1"/>
    <col min="12818" max="12818" width="14.28515625" customWidth="1"/>
    <col min="12819" max="12819" width="19.42578125" customWidth="1"/>
    <col min="12820" max="12820" width="13.28515625" customWidth="1"/>
    <col min="12821" max="12821" width="19.28515625" customWidth="1"/>
    <col min="13047" max="13047" width="24.28515625" customWidth="1"/>
    <col min="13048" max="13049" width="24.7109375" customWidth="1"/>
    <col min="13050" max="13050" width="17.7109375" customWidth="1"/>
    <col min="13052" max="13052" width="12.42578125" customWidth="1"/>
    <col min="13053" max="13053" width="12" customWidth="1"/>
    <col min="13054" max="13054" width="20.85546875" customWidth="1"/>
    <col min="13055" max="13055" width="17.7109375" customWidth="1"/>
    <col min="13056" max="13056" width="20" customWidth="1"/>
    <col min="13057" max="13057" width="33.28515625" customWidth="1"/>
    <col min="13058" max="13058" width="12.42578125" customWidth="1"/>
    <col min="13059" max="13059" width="21.5703125" customWidth="1"/>
    <col min="13060" max="13061" width="19" customWidth="1"/>
    <col min="13062" max="13062" width="16.42578125" customWidth="1"/>
    <col min="13063" max="13063" width="25" customWidth="1"/>
    <col min="13065" max="13065" width="22.5703125" customWidth="1"/>
    <col min="13066" max="13066" width="20.42578125" customWidth="1"/>
    <col min="13067" max="13067" width="16.7109375" customWidth="1"/>
    <col min="13068" max="13068" width="19.5703125" customWidth="1"/>
    <col min="13069" max="13069" width="24.5703125" customWidth="1"/>
    <col min="13070" max="13070" width="14.140625" customWidth="1"/>
    <col min="13071" max="13071" width="24.5703125" customWidth="1"/>
    <col min="13072" max="13072" width="19.42578125" customWidth="1"/>
    <col min="13074" max="13074" width="14.28515625" customWidth="1"/>
    <col min="13075" max="13075" width="19.42578125" customWidth="1"/>
    <col min="13076" max="13076" width="13.28515625" customWidth="1"/>
    <col min="13077" max="13077" width="19.28515625" customWidth="1"/>
    <col min="13303" max="13303" width="24.28515625" customWidth="1"/>
    <col min="13304" max="13305" width="24.7109375" customWidth="1"/>
    <col min="13306" max="13306" width="17.7109375" customWidth="1"/>
    <col min="13308" max="13308" width="12.42578125" customWidth="1"/>
    <col min="13309" max="13309" width="12" customWidth="1"/>
    <col min="13310" max="13310" width="20.85546875" customWidth="1"/>
    <col min="13311" max="13311" width="17.7109375" customWidth="1"/>
    <col min="13312" max="13312" width="20" customWidth="1"/>
    <col min="13313" max="13313" width="33.28515625" customWidth="1"/>
    <col min="13314" max="13314" width="12.42578125" customWidth="1"/>
    <col min="13315" max="13315" width="21.5703125" customWidth="1"/>
    <col min="13316" max="13317" width="19" customWidth="1"/>
    <col min="13318" max="13318" width="16.42578125" customWidth="1"/>
    <col min="13319" max="13319" width="25" customWidth="1"/>
    <col min="13321" max="13321" width="22.5703125" customWidth="1"/>
    <col min="13322" max="13322" width="20.42578125" customWidth="1"/>
    <col min="13323" max="13323" width="16.7109375" customWidth="1"/>
    <col min="13324" max="13324" width="19.5703125" customWidth="1"/>
    <col min="13325" max="13325" width="24.5703125" customWidth="1"/>
    <col min="13326" max="13326" width="14.140625" customWidth="1"/>
    <col min="13327" max="13327" width="24.5703125" customWidth="1"/>
    <col min="13328" max="13328" width="19.42578125" customWidth="1"/>
    <col min="13330" max="13330" width="14.28515625" customWidth="1"/>
    <col min="13331" max="13331" width="19.42578125" customWidth="1"/>
    <col min="13332" max="13332" width="13.28515625" customWidth="1"/>
    <col min="13333" max="13333" width="19.28515625" customWidth="1"/>
    <col min="13559" max="13559" width="24.28515625" customWidth="1"/>
    <col min="13560" max="13561" width="24.7109375" customWidth="1"/>
    <col min="13562" max="13562" width="17.7109375" customWidth="1"/>
    <col min="13564" max="13564" width="12.42578125" customWidth="1"/>
    <col min="13565" max="13565" width="12" customWidth="1"/>
    <col min="13566" max="13566" width="20.85546875" customWidth="1"/>
    <col min="13567" max="13567" width="17.7109375" customWidth="1"/>
    <col min="13568" max="13568" width="20" customWidth="1"/>
    <col min="13569" max="13569" width="33.28515625" customWidth="1"/>
    <col min="13570" max="13570" width="12.42578125" customWidth="1"/>
    <col min="13571" max="13571" width="21.5703125" customWidth="1"/>
    <col min="13572" max="13573" width="19" customWidth="1"/>
    <col min="13574" max="13574" width="16.42578125" customWidth="1"/>
    <col min="13575" max="13575" width="25" customWidth="1"/>
    <col min="13577" max="13577" width="22.5703125" customWidth="1"/>
    <col min="13578" max="13578" width="20.42578125" customWidth="1"/>
    <col min="13579" max="13579" width="16.7109375" customWidth="1"/>
    <col min="13580" max="13580" width="19.5703125" customWidth="1"/>
    <col min="13581" max="13581" width="24.5703125" customWidth="1"/>
    <col min="13582" max="13582" width="14.140625" customWidth="1"/>
    <col min="13583" max="13583" width="24.5703125" customWidth="1"/>
    <col min="13584" max="13584" width="19.42578125" customWidth="1"/>
    <col min="13586" max="13586" width="14.28515625" customWidth="1"/>
    <col min="13587" max="13587" width="19.42578125" customWidth="1"/>
    <col min="13588" max="13588" width="13.28515625" customWidth="1"/>
    <col min="13589" max="13589" width="19.28515625" customWidth="1"/>
    <col min="13815" max="13815" width="24.28515625" customWidth="1"/>
    <col min="13816" max="13817" width="24.7109375" customWidth="1"/>
    <col min="13818" max="13818" width="17.7109375" customWidth="1"/>
    <col min="13820" max="13820" width="12.42578125" customWidth="1"/>
    <col min="13821" max="13821" width="12" customWidth="1"/>
    <col min="13822" max="13822" width="20.85546875" customWidth="1"/>
    <col min="13823" max="13823" width="17.7109375" customWidth="1"/>
    <col min="13824" max="13824" width="20" customWidth="1"/>
    <col min="13825" max="13825" width="33.28515625" customWidth="1"/>
    <col min="13826" max="13826" width="12.42578125" customWidth="1"/>
    <col min="13827" max="13827" width="21.5703125" customWidth="1"/>
    <col min="13828" max="13829" width="19" customWidth="1"/>
    <col min="13830" max="13830" width="16.42578125" customWidth="1"/>
    <col min="13831" max="13831" width="25" customWidth="1"/>
    <col min="13833" max="13833" width="22.5703125" customWidth="1"/>
    <col min="13834" max="13834" width="20.42578125" customWidth="1"/>
    <col min="13835" max="13835" width="16.7109375" customWidth="1"/>
    <col min="13836" max="13836" width="19.5703125" customWidth="1"/>
    <col min="13837" max="13837" width="24.5703125" customWidth="1"/>
    <col min="13838" max="13838" width="14.140625" customWidth="1"/>
    <col min="13839" max="13839" width="24.5703125" customWidth="1"/>
    <col min="13840" max="13840" width="19.42578125" customWidth="1"/>
    <col min="13842" max="13842" width="14.28515625" customWidth="1"/>
    <col min="13843" max="13843" width="19.42578125" customWidth="1"/>
    <col min="13844" max="13844" width="13.28515625" customWidth="1"/>
    <col min="13845" max="13845" width="19.28515625" customWidth="1"/>
    <col min="14071" max="14071" width="24.28515625" customWidth="1"/>
    <col min="14072" max="14073" width="24.7109375" customWidth="1"/>
    <col min="14074" max="14074" width="17.7109375" customWidth="1"/>
    <col min="14076" max="14076" width="12.42578125" customWidth="1"/>
    <col min="14077" max="14077" width="12" customWidth="1"/>
    <col min="14078" max="14078" width="20.85546875" customWidth="1"/>
    <col min="14079" max="14079" width="17.7109375" customWidth="1"/>
    <col min="14080" max="14080" width="20" customWidth="1"/>
    <col min="14081" max="14081" width="33.28515625" customWidth="1"/>
    <col min="14082" max="14082" width="12.42578125" customWidth="1"/>
    <col min="14083" max="14083" width="21.5703125" customWidth="1"/>
    <col min="14084" max="14085" width="19" customWidth="1"/>
    <col min="14086" max="14086" width="16.42578125" customWidth="1"/>
    <col min="14087" max="14087" width="25" customWidth="1"/>
    <col min="14089" max="14089" width="22.5703125" customWidth="1"/>
    <col min="14090" max="14090" width="20.42578125" customWidth="1"/>
    <col min="14091" max="14091" width="16.7109375" customWidth="1"/>
    <col min="14092" max="14092" width="19.5703125" customWidth="1"/>
    <col min="14093" max="14093" width="24.5703125" customWidth="1"/>
    <col min="14094" max="14094" width="14.140625" customWidth="1"/>
    <col min="14095" max="14095" width="24.5703125" customWidth="1"/>
    <col min="14096" max="14096" width="19.42578125" customWidth="1"/>
    <col min="14098" max="14098" width="14.28515625" customWidth="1"/>
    <col min="14099" max="14099" width="19.42578125" customWidth="1"/>
    <col min="14100" max="14100" width="13.28515625" customWidth="1"/>
    <col min="14101" max="14101" width="19.28515625" customWidth="1"/>
    <col min="14327" max="14327" width="24.28515625" customWidth="1"/>
    <col min="14328" max="14329" width="24.7109375" customWidth="1"/>
    <col min="14330" max="14330" width="17.7109375" customWidth="1"/>
    <col min="14332" max="14332" width="12.42578125" customWidth="1"/>
    <col min="14333" max="14333" width="12" customWidth="1"/>
    <col min="14334" max="14334" width="20.85546875" customWidth="1"/>
    <col min="14335" max="14335" width="17.7109375" customWidth="1"/>
    <col min="14336" max="14336" width="20" customWidth="1"/>
    <col min="14337" max="14337" width="33.28515625" customWidth="1"/>
    <col min="14338" max="14338" width="12.42578125" customWidth="1"/>
    <col min="14339" max="14339" width="21.5703125" customWidth="1"/>
    <col min="14340" max="14341" width="19" customWidth="1"/>
    <col min="14342" max="14342" width="16.42578125" customWidth="1"/>
    <col min="14343" max="14343" width="25" customWidth="1"/>
    <col min="14345" max="14345" width="22.5703125" customWidth="1"/>
    <col min="14346" max="14346" width="20.42578125" customWidth="1"/>
    <col min="14347" max="14347" width="16.7109375" customWidth="1"/>
    <col min="14348" max="14348" width="19.5703125" customWidth="1"/>
    <col min="14349" max="14349" width="24.5703125" customWidth="1"/>
    <col min="14350" max="14350" width="14.140625" customWidth="1"/>
    <col min="14351" max="14351" width="24.5703125" customWidth="1"/>
    <col min="14352" max="14352" width="19.42578125" customWidth="1"/>
    <col min="14354" max="14354" width="14.28515625" customWidth="1"/>
    <col min="14355" max="14355" width="19.42578125" customWidth="1"/>
    <col min="14356" max="14356" width="13.28515625" customWidth="1"/>
    <col min="14357" max="14357" width="19.28515625" customWidth="1"/>
    <col min="14583" max="14583" width="24.28515625" customWidth="1"/>
    <col min="14584" max="14585" width="24.7109375" customWidth="1"/>
    <col min="14586" max="14586" width="17.7109375" customWidth="1"/>
    <col min="14588" max="14588" width="12.42578125" customWidth="1"/>
    <col min="14589" max="14589" width="12" customWidth="1"/>
    <col min="14590" max="14590" width="20.85546875" customWidth="1"/>
    <col min="14591" max="14591" width="17.7109375" customWidth="1"/>
    <col min="14592" max="14592" width="20" customWidth="1"/>
    <col min="14593" max="14593" width="33.28515625" customWidth="1"/>
    <col min="14594" max="14594" width="12.42578125" customWidth="1"/>
    <col min="14595" max="14595" width="21.5703125" customWidth="1"/>
    <col min="14596" max="14597" width="19" customWidth="1"/>
    <col min="14598" max="14598" width="16.42578125" customWidth="1"/>
    <col min="14599" max="14599" width="25" customWidth="1"/>
    <col min="14601" max="14601" width="22.5703125" customWidth="1"/>
    <col min="14602" max="14602" width="20.42578125" customWidth="1"/>
    <col min="14603" max="14603" width="16.7109375" customWidth="1"/>
    <col min="14604" max="14604" width="19.5703125" customWidth="1"/>
    <col min="14605" max="14605" width="24.5703125" customWidth="1"/>
    <col min="14606" max="14606" width="14.140625" customWidth="1"/>
    <col min="14607" max="14607" width="24.5703125" customWidth="1"/>
    <col min="14608" max="14608" width="19.42578125" customWidth="1"/>
    <col min="14610" max="14610" width="14.28515625" customWidth="1"/>
    <col min="14611" max="14611" width="19.42578125" customWidth="1"/>
    <col min="14612" max="14612" width="13.28515625" customWidth="1"/>
    <col min="14613" max="14613" width="19.28515625" customWidth="1"/>
    <col min="14839" max="14839" width="24.28515625" customWidth="1"/>
    <col min="14840" max="14841" width="24.7109375" customWidth="1"/>
    <col min="14842" max="14842" width="17.7109375" customWidth="1"/>
    <col min="14844" max="14844" width="12.42578125" customWidth="1"/>
    <col min="14845" max="14845" width="12" customWidth="1"/>
    <col min="14846" max="14846" width="20.85546875" customWidth="1"/>
    <col min="14847" max="14847" width="17.7109375" customWidth="1"/>
    <col min="14848" max="14848" width="20" customWidth="1"/>
    <col min="14849" max="14849" width="33.28515625" customWidth="1"/>
    <col min="14850" max="14850" width="12.42578125" customWidth="1"/>
    <col min="14851" max="14851" width="21.5703125" customWidth="1"/>
    <col min="14852" max="14853" width="19" customWidth="1"/>
    <col min="14854" max="14854" width="16.42578125" customWidth="1"/>
    <col min="14855" max="14855" width="25" customWidth="1"/>
    <col min="14857" max="14857" width="22.5703125" customWidth="1"/>
    <col min="14858" max="14858" width="20.42578125" customWidth="1"/>
    <col min="14859" max="14859" width="16.7109375" customWidth="1"/>
    <col min="14860" max="14860" width="19.5703125" customWidth="1"/>
    <col min="14861" max="14861" width="24.5703125" customWidth="1"/>
    <col min="14862" max="14862" width="14.140625" customWidth="1"/>
    <col min="14863" max="14863" width="24.5703125" customWidth="1"/>
    <col min="14864" max="14864" width="19.42578125" customWidth="1"/>
    <col min="14866" max="14866" width="14.28515625" customWidth="1"/>
    <col min="14867" max="14867" width="19.42578125" customWidth="1"/>
    <col min="14868" max="14868" width="13.28515625" customWidth="1"/>
    <col min="14869" max="14869" width="19.28515625" customWidth="1"/>
    <col min="15095" max="15095" width="24.28515625" customWidth="1"/>
    <col min="15096" max="15097" width="24.7109375" customWidth="1"/>
    <col min="15098" max="15098" width="17.7109375" customWidth="1"/>
    <col min="15100" max="15100" width="12.42578125" customWidth="1"/>
    <col min="15101" max="15101" width="12" customWidth="1"/>
    <col min="15102" max="15102" width="20.85546875" customWidth="1"/>
    <col min="15103" max="15103" width="17.7109375" customWidth="1"/>
    <col min="15104" max="15104" width="20" customWidth="1"/>
    <col min="15105" max="15105" width="33.28515625" customWidth="1"/>
    <col min="15106" max="15106" width="12.42578125" customWidth="1"/>
    <col min="15107" max="15107" width="21.5703125" customWidth="1"/>
    <col min="15108" max="15109" width="19" customWidth="1"/>
    <col min="15110" max="15110" width="16.42578125" customWidth="1"/>
    <col min="15111" max="15111" width="25" customWidth="1"/>
    <col min="15113" max="15113" width="22.5703125" customWidth="1"/>
    <col min="15114" max="15114" width="20.42578125" customWidth="1"/>
    <col min="15115" max="15115" width="16.7109375" customWidth="1"/>
    <col min="15116" max="15116" width="19.5703125" customWidth="1"/>
    <col min="15117" max="15117" width="24.5703125" customWidth="1"/>
    <col min="15118" max="15118" width="14.140625" customWidth="1"/>
    <col min="15119" max="15119" width="24.5703125" customWidth="1"/>
    <col min="15120" max="15120" width="19.42578125" customWidth="1"/>
    <col min="15122" max="15122" width="14.28515625" customWidth="1"/>
    <col min="15123" max="15123" width="19.42578125" customWidth="1"/>
    <col min="15124" max="15124" width="13.28515625" customWidth="1"/>
    <col min="15125" max="15125" width="19.28515625" customWidth="1"/>
    <col min="15351" max="15351" width="24.28515625" customWidth="1"/>
    <col min="15352" max="15353" width="24.7109375" customWidth="1"/>
    <col min="15354" max="15354" width="17.7109375" customWidth="1"/>
    <col min="15356" max="15356" width="12.42578125" customWidth="1"/>
    <col min="15357" max="15357" width="12" customWidth="1"/>
    <col min="15358" max="15358" width="20.85546875" customWidth="1"/>
    <col min="15359" max="15359" width="17.7109375" customWidth="1"/>
    <col min="15360" max="15360" width="20" customWidth="1"/>
    <col min="15361" max="15361" width="33.28515625" customWidth="1"/>
    <col min="15362" max="15362" width="12.42578125" customWidth="1"/>
    <col min="15363" max="15363" width="21.5703125" customWidth="1"/>
    <col min="15364" max="15365" width="19" customWidth="1"/>
    <col min="15366" max="15366" width="16.42578125" customWidth="1"/>
    <col min="15367" max="15367" width="25" customWidth="1"/>
    <col min="15369" max="15369" width="22.5703125" customWidth="1"/>
    <col min="15370" max="15370" width="20.42578125" customWidth="1"/>
    <col min="15371" max="15371" width="16.7109375" customWidth="1"/>
    <col min="15372" max="15372" width="19.5703125" customWidth="1"/>
    <col min="15373" max="15373" width="24.5703125" customWidth="1"/>
    <col min="15374" max="15374" width="14.140625" customWidth="1"/>
    <col min="15375" max="15375" width="24.5703125" customWidth="1"/>
    <col min="15376" max="15376" width="19.42578125" customWidth="1"/>
    <col min="15378" max="15378" width="14.28515625" customWidth="1"/>
    <col min="15379" max="15379" width="19.42578125" customWidth="1"/>
    <col min="15380" max="15380" width="13.28515625" customWidth="1"/>
    <col min="15381" max="15381" width="19.28515625" customWidth="1"/>
    <col min="15607" max="15607" width="24.28515625" customWidth="1"/>
    <col min="15608" max="15609" width="24.7109375" customWidth="1"/>
    <col min="15610" max="15610" width="17.7109375" customWidth="1"/>
    <col min="15612" max="15612" width="12.42578125" customWidth="1"/>
    <col min="15613" max="15613" width="12" customWidth="1"/>
    <col min="15614" max="15614" width="20.85546875" customWidth="1"/>
    <col min="15615" max="15615" width="17.7109375" customWidth="1"/>
    <col min="15616" max="15616" width="20" customWidth="1"/>
    <col min="15617" max="15617" width="33.28515625" customWidth="1"/>
    <col min="15618" max="15618" width="12.42578125" customWidth="1"/>
    <col min="15619" max="15619" width="21.5703125" customWidth="1"/>
    <col min="15620" max="15621" width="19" customWidth="1"/>
    <col min="15622" max="15622" width="16.42578125" customWidth="1"/>
    <col min="15623" max="15623" width="25" customWidth="1"/>
    <col min="15625" max="15625" width="22.5703125" customWidth="1"/>
    <col min="15626" max="15626" width="20.42578125" customWidth="1"/>
    <col min="15627" max="15627" width="16.7109375" customWidth="1"/>
    <col min="15628" max="15628" width="19.5703125" customWidth="1"/>
    <col min="15629" max="15629" width="24.5703125" customWidth="1"/>
    <col min="15630" max="15630" width="14.140625" customWidth="1"/>
    <col min="15631" max="15631" width="24.5703125" customWidth="1"/>
    <col min="15632" max="15632" width="19.42578125" customWidth="1"/>
    <col min="15634" max="15634" width="14.28515625" customWidth="1"/>
    <col min="15635" max="15635" width="19.42578125" customWidth="1"/>
    <col min="15636" max="15636" width="13.28515625" customWidth="1"/>
    <col min="15637" max="15637" width="19.28515625" customWidth="1"/>
    <col min="15863" max="15863" width="24.28515625" customWidth="1"/>
    <col min="15864" max="15865" width="24.7109375" customWidth="1"/>
    <col min="15866" max="15866" width="17.7109375" customWidth="1"/>
    <col min="15868" max="15868" width="12.42578125" customWidth="1"/>
    <col min="15869" max="15869" width="12" customWidth="1"/>
    <col min="15870" max="15870" width="20.85546875" customWidth="1"/>
    <col min="15871" max="15871" width="17.7109375" customWidth="1"/>
    <col min="15872" max="15872" width="20" customWidth="1"/>
    <col min="15873" max="15873" width="33.28515625" customWidth="1"/>
    <col min="15874" max="15874" width="12.42578125" customWidth="1"/>
    <col min="15875" max="15875" width="21.5703125" customWidth="1"/>
    <col min="15876" max="15877" width="19" customWidth="1"/>
    <col min="15878" max="15878" width="16.42578125" customWidth="1"/>
    <col min="15879" max="15879" width="25" customWidth="1"/>
    <col min="15881" max="15881" width="22.5703125" customWidth="1"/>
    <col min="15882" max="15882" width="20.42578125" customWidth="1"/>
    <col min="15883" max="15883" width="16.7109375" customWidth="1"/>
    <col min="15884" max="15884" width="19.5703125" customWidth="1"/>
    <col min="15885" max="15885" width="24.5703125" customWidth="1"/>
    <col min="15886" max="15886" width="14.140625" customWidth="1"/>
    <col min="15887" max="15887" width="24.5703125" customWidth="1"/>
    <col min="15888" max="15888" width="19.42578125" customWidth="1"/>
    <col min="15890" max="15890" width="14.28515625" customWidth="1"/>
    <col min="15891" max="15891" width="19.42578125" customWidth="1"/>
    <col min="15892" max="15892" width="13.28515625" customWidth="1"/>
    <col min="15893" max="15893" width="19.28515625" customWidth="1"/>
    <col min="16119" max="16119" width="24.28515625" customWidth="1"/>
    <col min="16120" max="16121" width="24.7109375" customWidth="1"/>
    <col min="16122" max="16122" width="17.7109375" customWidth="1"/>
    <col min="16124" max="16124" width="12.42578125" customWidth="1"/>
    <col min="16125" max="16125" width="12" customWidth="1"/>
    <col min="16126" max="16126" width="20.85546875" customWidth="1"/>
    <col min="16127" max="16127" width="17.7109375" customWidth="1"/>
    <col min="16128" max="16128" width="20" customWidth="1"/>
    <col min="16129" max="16129" width="33.28515625" customWidth="1"/>
    <col min="16130" max="16130" width="12.42578125" customWidth="1"/>
    <col min="16131" max="16131" width="21.5703125" customWidth="1"/>
    <col min="16132" max="16133" width="19" customWidth="1"/>
    <col min="16134" max="16134" width="16.42578125" customWidth="1"/>
    <col min="16135" max="16135" width="25" customWidth="1"/>
    <col min="16137" max="16137" width="22.5703125" customWidth="1"/>
    <col min="16138" max="16138" width="20.42578125" customWidth="1"/>
    <col min="16139" max="16139" width="16.7109375" customWidth="1"/>
    <col min="16140" max="16140" width="19.5703125" customWidth="1"/>
    <col min="16141" max="16141" width="24.5703125" customWidth="1"/>
    <col min="16142" max="16142" width="14.140625" customWidth="1"/>
    <col min="16143" max="16143" width="24.5703125" customWidth="1"/>
    <col min="16144" max="16144" width="19.42578125" customWidth="1"/>
    <col min="16146" max="16146" width="14.28515625" customWidth="1"/>
    <col min="16147" max="16147" width="19.42578125" customWidth="1"/>
    <col min="16148" max="16148" width="13.28515625" customWidth="1"/>
    <col min="16149" max="16149" width="19.28515625" customWidth="1"/>
  </cols>
  <sheetData>
    <row r="1" spans="1:36" ht="19.5" customHeight="1">
      <c r="A1" s="200"/>
      <c r="B1" s="200"/>
      <c r="C1" s="201" t="s">
        <v>571</v>
      </c>
      <c r="D1" s="201"/>
      <c r="E1" s="201"/>
      <c r="F1" s="201"/>
      <c r="G1" s="201"/>
      <c r="H1" s="201"/>
      <c r="I1" s="201"/>
      <c r="J1" s="201"/>
      <c r="K1" s="201"/>
      <c r="L1" s="201"/>
      <c r="M1" s="201"/>
      <c r="N1" s="201"/>
      <c r="O1" s="201"/>
      <c r="P1" s="201"/>
      <c r="Q1" s="201"/>
      <c r="R1" s="201"/>
      <c r="S1" s="201"/>
      <c r="T1" s="201"/>
      <c r="U1" s="201"/>
      <c r="V1" s="201"/>
      <c r="W1" s="201"/>
      <c r="X1" s="65"/>
      <c r="Y1" s="65"/>
      <c r="Z1" s="65"/>
      <c r="AA1" s="65"/>
      <c r="AB1" s="65"/>
      <c r="AC1" s="85"/>
      <c r="AD1" s="85"/>
      <c r="AE1" s="85"/>
      <c r="AF1" s="85"/>
      <c r="AG1" s="85"/>
    </row>
    <row r="2" spans="1:36" ht="15" customHeight="1">
      <c r="A2" s="200"/>
      <c r="B2" s="200"/>
      <c r="C2" s="201"/>
      <c r="D2" s="201"/>
      <c r="E2" s="201"/>
      <c r="F2" s="201"/>
      <c r="G2" s="201"/>
      <c r="H2" s="201"/>
      <c r="I2" s="201"/>
      <c r="J2" s="201"/>
      <c r="K2" s="201"/>
      <c r="L2" s="201"/>
      <c r="M2" s="201"/>
      <c r="N2" s="201"/>
      <c r="O2" s="201"/>
      <c r="P2" s="201"/>
      <c r="Q2" s="201"/>
      <c r="R2" s="201"/>
      <c r="S2" s="201"/>
      <c r="T2" s="201"/>
      <c r="U2" s="201"/>
      <c r="V2" s="201"/>
      <c r="W2" s="201"/>
      <c r="X2" s="65"/>
      <c r="Y2" s="65"/>
      <c r="Z2" s="65"/>
      <c r="AA2" s="65"/>
      <c r="AB2" s="65"/>
      <c r="AC2" s="85"/>
      <c r="AD2" s="85"/>
      <c r="AE2" s="85"/>
      <c r="AF2" s="85"/>
      <c r="AG2" s="85"/>
    </row>
    <row r="3" spans="1:36" ht="15" customHeight="1">
      <c r="A3" s="200"/>
      <c r="B3" s="200"/>
      <c r="C3" s="201"/>
      <c r="D3" s="201"/>
      <c r="E3" s="201"/>
      <c r="F3" s="201"/>
      <c r="G3" s="201"/>
      <c r="H3" s="201"/>
      <c r="I3" s="201"/>
      <c r="J3" s="201"/>
      <c r="K3" s="201"/>
      <c r="L3" s="201"/>
      <c r="M3" s="201"/>
      <c r="N3" s="201"/>
      <c r="O3" s="201"/>
      <c r="P3" s="201"/>
      <c r="Q3" s="201"/>
      <c r="R3" s="201"/>
      <c r="S3" s="201"/>
      <c r="T3" s="201"/>
      <c r="U3" s="201"/>
      <c r="V3" s="201"/>
      <c r="W3" s="201"/>
      <c r="X3" s="65"/>
      <c r="Y3" s="65"/>
      <c r="Z3" s="65"/>
      <c r="AA3" s="65"/>
      <c r="AB3" s="65"/>
      <c r="AC3" s="85"/>
      <c r="AD3" s="85"/>
      <c r="AE3" s="85"/>
      <c r="AF3" s="85"/>
      <c r="AG3" s="85"/>
    </row>
    <row r="4" spans="1:36" ht="18.75" customHeight="1">
      <c r="A4" s="200"/>
      <c r="B4" s="200"/>
      <c r="C4" s="201"/>
      <c r="D4" s="201"/>
      <c r="E4" s="201"/>
      <c r="F4" s="201"/>
      <c r="G4" s="201"/>
      <c r="H4" s="201"/>
      <c r="I4" s="201"/>
      <c r="J4" s="201"/>
      <c r="K4" s="201"/>
      <c r="L4" s="201"/>
      <c r="M4" s="201"/>
      <c r="N4" s="201"/>
      <c r="O4" s="201"/>
      <c r="P4" s="201"/>
      <c r="Q4" s="201"/>
      <c r="R4" s="201"/>
      <c r="S4" s="201"/>
      <c r="T4" s="201"/>
      <c r="U4" s="201"/>
      <c r="V4" s="201"/>
      <c r="W4" s="201"/>
      <c r="X4" s="65"/>
      <c r="Y4" s="65"/>
      <c r="Z4" s="65"/>
      <c r="AA4" s="65"/>
      <c r="AB4" s="65"/>
      <c r="AC4" s="85"/>
      <c r="AD4" s="85"/>
      <c r="AE4" s="85"/>
      <c r="AF4" s="85"/>
      <c r="AG4" s="85"/>
    </row>
    <row r="5" spans="1:36" s="2" customFormat="1" ht="13.5" customHeight="1">
      <c r="A5" s="202" t="s">
        <v>1</v>
      </c>
      <c r="B5" s="202"/>
      <c r="C5" s="202"/>
      <c r="D5" s="202"/>
      <c r="E5" s="202"/>
      <c r="F5" s="202"/>
      <c r="G5" s="202"/>
      <c r="H5" s="202"/>
      <c r="I5" s="202"/>
      <c r="J5" s="202"/>
      <c r="K5" s="202"/>
      <c r="L5" s="202"/>
      <c r="M5" s="202"/>
      <c r="N5" s="202"/>
      <c r="O5" s="202"/>
      <c r="P5" s="202"/>
      <c r="Q5" s="202"/>
      <c r="R5" s="202"/>
      <c r="S5" s="202"/>
      <c r="T5" s="202"/>
      <c r="U5" s="202"/>
      <c r="V5" s="202"/>
      <c r="W5" s="202"/>
      <c r="X5" s="66"/>
      <c r="Y5" s="66"/>
      <c r="Z5" s="66"/>
      <c r="AA5" s="66"/>
      <c r="AB5" s="66"/>
      <c r="AC5" s="66"/>
      <c r="AD5" s="66"/>
      <c r="AE5" s="66"/>
      <c r="AF5" s="66"/>
      <c r="AG5" s="66"/>
      <c r="AH5" s="98"/>
      <c r="AI5" s="1"/>
      <c r="AJ5" s="1"/>
    </row>
    <row r="6" spans="1:36" s="2" customFormat="1" ht="12.75" customHeight="1">
      <c r="A6" s="202" t="s">
        <v>572</v>
      </c>
      <c r="B6" s="202"/>
      <c r="C6" s="202"/>
      <c r="D6" s="202"/>
      <c r="E6" s="202"/>
      <c r="F6" s="202"/>
      <c r="G6" s="202"/>
      <c r="H6" s="202"/>
      <c r="I6" s="202"/>
      <c r="J6" s="202"/>
      <c r="K6" s="202"/>
      <c r="L6" s="202"/>
      <c r="M6" s="202"/>
      <c r="N6" s="202"/>
      <c r="O6" s="202"/>
      <c r="P6" s="202"/>
      <c r="Q6" s="202"/>
      <c r="R6" s="202"/>
      <c r="S6" s="202"/>
      <c r="T6" s="202"/>
      <c r="U6" s="202"/>
      <c r="V6" s="202"/>
      <c r="W6" s="202"/>
      <c r="X6" s="66"/>
      <c r="Y6" s="66"/>
      <c r="Z6" s="66"/>
      <c r="AA6" s="66"/>
      <c r="AB6" s="66"/>
      <c r="AC6" s="66"/>
      <c r="AD6" s="66"/>
      <c r="AE6" s="66"/>
      <c r="AF6" s="66"/>
      <c r="AG6" s="66"/>
      <c r="AH6" s="98"/>
      <c r="AI6" s="3"/>
      <c r="AJ6" s="3"/>
    </row>
    <row r="7" spans="1:36" s="2" customFormat="1" ht="30" customHeight="1">
      <c r="A7" s="573" t="s">
        <v>573</v>
      </c>
      <c r="B7" s="573"/>
      <c r="C7" s="573"/>
      <c r="D7" s="573"/>
      <c r="E7" s="573"/>
      <c r="F7" s="573"/>
      <c r="G7" s="573"/>
      <c r="H7" s="573"/>
      <c r="I7" s="573"/>
      <c r="J7" s="573"/>
      <c r="K7" s="573"/>
      <c r="L7" s="573"/>
      <c r="M7" s="573"/>
      <c r="N7" s="573"/>
      <c r="O7" s="573"/>
      <c r="P7" s="573"/>
      <c r="Q7" s="573"/>
      <c r="R7" s="573"/>
      <c r="S7" s="573"/>
      <c r="T7" s="573"/>
      <c r="U7" s="573"/>
      <c r="V7" s="573"/>
      <c r="W7" s="573"/>
      <c r="X7" s="80"/>
      <c r="Y7" s="80"/>
      <c r="Z7" s="80"/>
      <c r="AA7" s="80"/>
      <c r="AB7" s="80"/>
      <c r="AC7" s="80"/>
      <c r="AD7" s="80"/>
      <c r="AE7" s="80"/>
      <c r="AF7" s="80"/>
      <c r="AG7" s="80"/>
      <c r="AH7" s="99"/>
      <c r="AI7" s="4"/>
      <c r="AJ7" s="4"/>
    </row>
    <row r="8" spans="1:36" ht="15" customHeight="1">
      <c r="A8" s="205" t="s">
        <v>4</v>
      </c>
      <c r="B8" s="205"/>
      <c r="C8" s="205"/>
      <c r="D8" s="205"/>
      <c r="E8" s="205"/>
      <c r="F8" s="205"/>
      <c r="G8" s="205"/>
      <c r="H8" s="205"/>
      <c r="I8" s="205"/>
      <c r="J8" s="205"/>
      <c r="K8" s="205"/>
      <c r="L8" s="205"/>
      <c r="M8" s="205"/>
      <c r="N8" s="241" t="s">
        <v>5</v>
      </c>
      <c r="O8" s="242"/>
      <c r="P8" s="242"/>
      <c r="Q8" s="242"/>
      <c r="R8" s="243"/>
      <c r="S8" s="228" t="s">
        <v>6</v>
      </c>
      <c r="T8" s="229"/>
      <c r="U8" s="229"/>
      <c r="V8" s="229"/>
      <c r="W8" s="230"/>
      <c r="X8" s="228" t="s">
        <v>700</v>
      </c>
      <c r="Y8" s="229"/>
      <c r="Z8" s="229"/>
      <c r="AA8" s="229"/>
      <c r="AB8" s="230"/>
      <c r="AC8" s="228" t="s">
        <v>814</v>
      </c>
      <c r="AD8" s="229"/>
      <c r="AE8" s="229"/>
      <c r="AF8" s="229"/>
      <c r="AG8" s="230"/>
      <c r="AH8" s="580" t="s">
        <v>864</v>
      </c>
    </row>
    <row r="9" spans="1:36" ht="33" customHeight="1">
      <c r="A9" s="198" t="s">
        <v>7</v>
      </c>
      <c r="B9" s="161" t="s">
        <v>8</v>
      </c>
      <c r="C9" s="161" t="s">
        <v>9</v>
      </c>
      <c r="D9" s="161" t="s">
        <v>10</v>
      </c>
      <c r="E9" s="161" t="s">
        <v>11</v>
      </c>
      <c r="F9" s="161" t="s">
        <v>12</v>
      </c>
      <c r="G9" s="161" t="s">
        <v>13</v>
      </c>
      <c r="H9" s="161" t="s">
        <v>14</v>
      </c>
      <c r="I9" s="161" t="s">
        <v>15</v>
      </c>
      <c r="J9" s="161" t="s">
        <v>16</v>
      </c>
      <c r="K9" s="161" t="s">
        <v>17</v>
      </c>
      <c r="L9" s="161" t="s">
        <v>18</v>
      </c>
      <c r="M9" s="161" t="s">
        <v>19</v>
      </c>
      <c r="N9" s="159" t="s">
        <v>20</v>
      </c>
      <c r="O9" s="160"/>
      <c r="P9" s="161" t="s">
        <v>21</v>
      </c>
      <c r="Q9" s="161" t="s">
        <v>22</v>
      </c>
      <c r="R9" s="161" t="s">
        <v>23</v>
      </c>
      <c r="S9" s="159" t="s">
        <v>20</v>
      </c>
      <c r="T9" s="160"/>
      <c r="U9" s="161" t="s">
        <v>21</v>
      </c>
      <c r="V9" s="161" t="s">
        <v>106</v>
      </c>
      <c r="W9" s="161" t="s">
        <v>23</v>
      </c>
      <c r="X9" s="159" t="s">
        <v>20</v>
      </c>
      <c r="Y9" s="160"/>
      <c r="Z9" s="161" t="s">
        <v>21</v>
      </c>
      <c r="AA9" s="161" t="s">
        <v>699</v>
      </c>
      <c r="AB9" s="161" t="s">
        <v>23</v>
      </c>
      <c r="AC9" s="159" t="s">
        <v>20</v>
      </c>
      <c r="AD9" s="160"/>
      <c r="AE9" s="161" t="s">
        <v>21</v>
      </c>
      <c r="AF9" s="161" t="s">
        <v>699</v>
      </c>
      <c r="AG9" s="161" t="s">
        <v>23</v>
      </c>
      <c r="AH9" s="580"/>
    </row>
    <row r="10" spans="1:36" ht="34.5" customHeight="1">
      <c r="A10" s="199"/>
      <c r="B10" s="197"/>
      <c r="C10" s="197"/>
      <c r="D10" s="197"/>
      <c r="E10" s="197"/>
      <c r="F10" s="197"/>
      <c r="G10" s="197"/>
      <c r="H10" s="197"/>
      <c r="I10" s="197"/>
      <c r="J10" s="197"/>
      <c r="K10" s="197"/>
      <c r="L10" s="197"/>
      <c r="M10" s="162"/>
      <c r="N10" s="17" t="s">
        <v>24</v>
      </c>
      <c r="O10" s="18" t="s">
        <v>25</v>
      </c>
      <c r="P10" s="162"/>
      <c r="Q10" s="162"/>
      <c r="R10" s="162"/>
      <c r="S10" s="17" t="s">
        <v>24</v>
      </c>
      <c r="T10" s="18" t="s">
        <v>25</v>
      </c>
      <c r="U10" s="162"/>
      <c r="V10" s="162"/>
      <c r="W10" s="162"/>
      <c r="X10" s="17" t="s">
        <v>24</v>
      </c>
      <c r="Y10" s="18" t="s">
        <v>25</v>
      </c>
      <c r="Z10" s="162"/>
      <c r="AA10" s="162"/>
      <c r="AB10" s="162"/>
      <c r="AC10" s="17" t="s">
        <v>24</v>
      </c>
      <c r="AD10" s="83" t="s">
        <v>25</v>
      </c>
      <c r="AE10" s="162"/>
      <c r="AF10" s="162"/>
      <c r="AG10" s="162"/>
      <c r="AH10" s="580"/>
    </row>
    <row r="11" spans="1:36" ht="59.25" customHeight="1">
      <c r="A11" s="252" t="s">
        <v>574</v>
      </c>
      <c r="B11" s="182" t="s">
        <v>574</v>
      </c>
      <c r="C11" s="193" t="s">
        <v>291</v>
      </c>
      <c r="D11" s="317" t="s">
        <v>292</v>
      </c>
      <c r="E11" s="182" t="s">
        <v>575</v>
      </c>
      <c r="F11" s="293">
        <v>1</v>
      </c>
      <c r="G11" s="293">
        <v>1</v>
      </c>
      <c r="H11" s="293">
        <v>1</v>
      </c>
      <c r="I11" s="293">
        <v>1</v>
      </c>
      <c r="J11" s="293">
        <v>1</v>
      </c>
      <c r="K11" s="176" t="s">
        <v>27</v>
      </c>
      <c r="L11" s="176" t="s">
        <v>28</v>
      </c>
      <c r="M11" s="53" t="s">
        <v>29</v>
      </c>
      <c r="N11" s="181" t="s">
        <v>576</v>
      </c>
      <c r="O11" s="190" t="s">
        <v>577</v>
      </c>
      <c r="P11" s="190" t="s">
        <v>578</v>
      </c>
      <c r="Q11" s="169">
        <v>1</v>
      </c>
      <c r="R11" s="172" t="s">
        <v>579</v>
      </c>
      <c r="S11" s="181" t="s">
        <v>576</v>
      </c>
      <c r="T11" s="190" t="s">
        <v>580</v>
      </c>
      <c r="U11" s="190" t="s">
        <v>581</v>
      </c>
      <c r="V11" s="169">
        <v>0.97</v>
      </c>
      <c r="W11" s="172" t="s">
        <v>582</v>
      </c>
      <c r="X11" s="181" t="s">
        <v>576</v>
      </c>
      <c r="Y11" s="190" t="s">
        <v>580</v>
      </c>
      <c r="Z11" s="190" t="s">
        <v>720</v>
      </c>
      <c r="AA11" s="169">
        <f>20/21</f>
        <v>0.95238095238095233</v>
      </c>
      <c r="AB11" s="172" t="s">
        <v>721</v>
      </c>
      <c r="AC11" s="181" t="s">
        <v>576</v>
      </c>
      <c r="AD11" s="190" t="s">
        <v>580</v>
      </c>
      <c r="AE11" s="190" t="s">
        <v>827</v>
      </c>
      <c r="AF11" s="169">
        <v>1</v>
      </c>
      <c r="AG11" s="172"/>
      <c r="AH11" s="216">
        <f>(AF11+AA11+V11+Q11)/4</f>
        <v>0.98059523809523808</v>
      </c>
    </row>
    <row r="12" spans="1:36" ht="48.75" customHeight="1">
      <c r="A12" s="252"/>
      <c r="B12" s="182"/>
      <c r="C12" s="193"/>
      <c r="D12" s="317"/>
      <c r="E12" s="182"/>
      <c r="F12" s="293"/>
      <c r="G12" s="293"/>
      <c r="H12" s="293"/>
      <c r="I12" s="293"/>
      <c r="J12" s="293"/>
      <c r="K12" s="176"/>
      <c r="L12" s="176"/>
      <c r="M12" s="28" t="s">
        <v>34</v>
      </c>
      <c r="N12" s="182"/>
      <c r="O12" s="191"/>
      <c r="P12" s="191"/>
      <c r="Q12" s="170"/>
      <c r="R12" s="173"/>
      <c r="S12" s="182"/>
      <c r="T12" s="191"/>
      <c r="U12" s="191"/>
      <c r="V12" s="170"/>
      <c r="W12" s="173"/>
      <c r="X12" s="182"/>
      <c r="Y12" s="191"/>
      <c r="Z12" s="191"/>
      <c r="AA12" s="170"/>
      <c r="AB12" s="173"/>
      <c r="AC12" s="182"/>
      <c r="AD12" s="191"/>
      <c r="AE12" s="191"/>
      <c r="AF12" s="170"/>
      <c r="AG12" s="173"/>
      <c r="AH12" s="217"/>
    </row>
    <row r="13" spans="1:36" ht="56.25" customHeight="1">
      <c r="A13" s="255"/>
      <c r="B13" s="183"/>
      <c r="C13" s="193"/>
      <c r="D13" s="317"/>
      <c r="E13" s="183"/>
      <c r="F13" s="294"/>
      <c r="G13" s="294"/>
      <c r="H13" s="294"/>
      <c r="I13" s="294"/>
      <c r="J13" s="294"/>
      <c r="K13" s="176"/>
      <c r="L13" s="176"/>
      <c r="M13" s="29" t="s">
        <v>35</v>
      </c>
      <c r="N13" s="183"/>
      <c r="O13" s="192"/>
      <c r="P13" s="192"/>
      <c r="Q13" s="171"/>
      <c r="R13" s="174"/>
      <c r="S13" s="183"/>
      <c r="T13" s="192"/>
      <c r="U13" s="192"/>
      <c r="V13" s="171"/>
      <c r="W13" s="174"/>
      <c r="X13" s="183"/>
      <c r="Y13" s="192"/>
      <c r="Z13" s="192"/>
      <c r="AA13" s="171"/>
      <c r="AB13" s="174"/>
      <c r="AC13" s="183"/>
      <c r="AD13" s="192"/>
      <c r="AE13" s="192"/>
      <c r="AF13" s="171"/>
      <c r="AG13" s="174"/>
      <c r="AH13" s="218"/>
    </row>
    <row r="14" spans="1:36" ht="56.25" customHeight="1">
      <c r="A14" s="249" t="s">
        <v>583</v>
      </c>
      <c r="B14" s="181" t="s">
        <v>584</v>
      </c>
      <c r="C14" s="193"/>
      <c r="D14" s="317"/>
      <c r="E14" s="181" t="s">
        <v>585</v>
      </c>
      <c r="F14" s="292">
        <v>0.9</v>
      </c>
      <c r="G14" s="292">
        <v>0.9</v>
      </c>
      <c r="H14" s="292">
        <v>0.9</v>
      </c>
      <c r="I14" s="292">
        <v>0.9</v>
      </c>
      <c r="J14" s="292">
        <v>0.9</v>
      </c>
      <c r="K14" s="176"/>
      <c r="L14" s="176"/>
      <c r="M14" s="53" t="s">
        <v>29</v>
      </c>
      <c r="N14" s="181" t="s">
        <v>586</v>
      </c>
      <c r="O14" s="190" t="s">
        <v>577</v>
      </c>
      <c r="P14" s="190" t="s">
        <v>587</v>
      </c>
      <c r="Q14" s="169">
        <v>1</v>
      </c>
      <c r="R14" s="172" t="s">
        <v>579</v>
      </c>
      <c r="S14" s="181" t="s">
        <v>576</v>
      </c>
      <c r="T14" s="190" t="s">
        <v>588</v>
      </c>
      <c r="U14" s="190" t="s">
        <v>589</v>
      </c>
      <c r="V14" s="169">
        <v>1</v>
      </c>
      <c r="W14" s="172" t="s">
        <v>590</v>
      </c>
      <c r="X14" s="181" t="s">
        <v>576</v>
      </c>
      <c r="Y14" s="190" t="s">
        <v>588</v>
      </c>
      <c r="Z14" s="190" t="s">
        <v>722</v>
      </c>
      <c r="AA14" s="169">
        <v>1</v>
      </c>
      <c r="AB14" s="172" t="s">
        <v>33</v>
      </c>
      <c r="AC14" s="181" t="s">
        <v>576</v>
      </c>
      <c r="AD14" s="190" t="s">
        <v>588</v>
      </c>
      <c r="AE14" s="190" t="s">
        <v>828</v>
      </c>
      <c r="AF14" s="169">
        <v>1</v>
      </c>
      <c r="AG14" s="172"/>
      <c r="AH14" s="216">
        <f>(AF14+AA14+V14+Q14)/4</f>
        <v>1</v>
      </c>
    </row>
    <row r="15" spans="1:36" ht="62.25" customHeight="1">
      <c r="A15" s="252"/>
      <c r="B15" s="182"/>
      <c r="C15" s="193"/>
      <c r="D15" s="317"/>
      <c r="E15" s="182"/>
      <c r="F15" s="293"/>
      <c r="G15" s="293"/>
      <c r="H15" s="293"/>
      <c r="I15" s="293"/>
      <c r="J15" s="293"/>
      <c r="K15" s="176"/>
      <c r="L15" s="176"/>
      <c r="M15" s="28" t="s">
        <v>34</v>
      </c>
      <c r="N15" s="182"/>
      <c r="O15" s="191"/>
      <c r="P15" s="191"/>
      <c r="Q15" s="170"/>
      <c r="R15" s="173"/>
      <c r="S15" s="182"/>
      <c r="T15" s="191"/>
      <c r="U15" s="191"/>
      <c r="V15" s="170"/>
      <c r="W15" s="173"/>
      <c r="X15" s="182"/>
      <c r="Y15" s="191"/>
      <c r="Z15" s="191"/>
      <c r="AA15" s="170"/>
      <c r="AB15" s="173"/>
      <c r="AC15" s="182"/>
      <c r="AD15" s="191"/>
      <c r="AE15" s="191"/>
      <c r="AF15" s="170"/>
      <c r="AG15" s="173"/>
      <c r="AH15" s="217"/>
    </row>
    <row r="16" spans="1:36" ht="75" customHeight="1">
      <c r="A16" s="255"/>
      <c r="B16" s="183"/>
      <c r="C16" s="194"/>
      <c r="D16" s="317"/>
      <c r="E16" s="183"/>
      <c r="F16" s="294"/>
      <c r="G16" s="294"/>
      <c r="H16" s="294"/>
      <c r="I16" s="294"/>
      <c r="J16" s="294"/>
      <c r="K16" s="177"/>
      <c r="L16" s="177"/>
      <c r="M16" s="29" t="s">
        <v>35</v>
      </c>
      <c r="N16" s="183"/>
      <c r="O16" s="192"/>
      <c r="P16" s="192"/>
      <c r="Q16" s="171"/>
      <c r="R16" s="174"/>
      <c r="S16" s="183"/>
      <c r="T16" s="192"/>
      <c r="U16" s="192"/>
      <c r="V16" s="171"/>
      <c r="W16" s="174"/>
      <c r="X16" s="183"/>
      <c r="Y16" s="192"/>
      <c r="Z16" s="192"/>
      <c r="AA16" s="171"/>
      <c r="AB16" s="174"/>
      <c r="AC16" s="183"/>
      <c r="AD16" s="192"/>
      <c r="AE16" s="192"/>
      <c r="AF16" s="171"/>
      <c r="AG16" s="174"/>
      <c r="AH16" s="218"/>
    </row>
    <row r="17" spans="1:34" ht="75" customHeight="1">
      <c r="A17" s="249" t="s">
        <v>591</v>
      </c>
      <c r="B17" s="181" t="s">
        <v>592</v>
      </c>
      <c r="C17" s="285" t="s">
        <v>593</v>
      </c>
      <c r="D17" s="317"/>
      <c r="E17" s="181" t="s">
        <v>594</v>
      </c>
      <c r="F17" s="292">
        <v>1</v>
      </c>
      <c r="G17" s="292">
        <v>1</v>
      </c>
      <c r="H17" s="292">
        <v>1</v>
      </c>
      <c r="I17" s="292">
        <v>1</v>
      </c>
      <c r="J17" s="292">
        <v>1</v>
      </c>
      <c r="K17" s="175" t="s">
        <v>27</v>
      </c>
      <c r="L17" s="175" t="s">
        <v>28</v>
      </c>
      <c r="M17" s="53" t="s">
        <v>29</v>
      </c>
      <c r="N17" s="175" t="s">
        <v>248</v>
      </c>
      <c r="O17" s="175" t="s">
        <v>577</v>
      </c>
      <c r="P17" s="190" t="s">
        <v>595</v>
      </c>
      <c r="Q17" s="266">
        <v>0.75</v>
      </c>
      <c r="R17" s="172" t="s">
        <v>596</v>
      </c>
      <c r="S17" s="175" t="s">
        <v>576</v>
      </c>
      <c r="T17" s="175" t="s">
        <v>597</v>
      </c>
      <c r="U17" s="190" t="s">
        <v>598</v>
      </c>
      <c r="V17" s="169">
        <f>51/54</f>
        <v>0.94444444444444442</v>
      </c>
      <c r="W17" s="172" t="s">
        <v>599</v>
      </c>
      <c r="X17" s="175" t="s">
        <v>576</v>
      </c>
      <c r="Y17" s="175" t="s">
        <v>597</v>
      </c>
      <c r="Z17" s="190" t="s">
        <v>723</v>
      </c>
      <c r="AA17" s="169">
        <f>61/62</f>
        <v>0.9838709677419355</v>
      </c>
      <c r="AB17" s="172" t="s">
        <v>33</v>
      </c>
      <c r="AC17" s="175" t="s">
        <v>576</v>
      </c>
      <c r="AD17" s="175" t="s">
        <v>597</v>
      </c>
      <c r="AE17" s="190" t="s">
        <v>829</v>
      </c>
      <c r="AF17" s="169">
        <v>1</v>
      </c>
      <c r="AG17" s="172"/>
      <c r="AH17" s="216">
        <f>(AF17+AA17+V17+Q17)/4</f>
        <v>0.91957885304659492</v>
      </c>
    </row>
    <row r="18" spans="1:34" ht="75" customHeight="1">
      <c r="A18" s="252"/>
      <c r="B18" s="182"/>
      <c r="C18" s="193"/>
      <c r="D18" s="317"/>
      <c r="E18" s="182"/>
      <c r="F18" s="293"/>
      <c r="G18" s="293"/>
      <c r="H18" s="293"/>
      <c r="I18" s="293"/>
      <c r="J18" s="293"/>
      <c r="K18" s="176"/>
      <c r="L18" s="176"/>
      <c r="M18" s="28" t="s">
        <v>34</v>
      </c>
      <c r="N18" s="176"/>
      <c r="O18" s="176"/>
      <c r="P18" s="191"/>
      <c r="Q18" s="267"/>
      <c r="R18" s="173"/>
      <c r="S18" s="176"/>
      <c r="T18" s="176"/>
      <c r="U18" s="191"/>
      <c r="V18" s="170"/>
      <c r="W18" s="173"/>
      <c r="X18" s="176"/>
      <c r="Y18" s="176"/>
      <c r="Z18" s="191"/>
      <c r="AA18" s="170"/>
      <c r="AB18" s="173"/>
      <c r="AC18" s="176"/>
      <c r="AD18" s="176"/>
      <c r="AE18" s="191"/>
      <c r="AF18" s="170"/>
      <c r="AG18" s="173"/>
      <c r="AH18" s="217"/>
    </row>
    <row r="19" spans="1:34" ht="76.5" customHeight="1">
      <c r="A19" s="255"/>
      <c r="B19" s="183"/>
      <c r="C19" s="193"/>
      <c r="D19" s="317"/>
      <c r="E19" s="183"/>
      <c r="F19" s="294"/>
      <c r="G19" s="294"/>
      <c r="H19" s="294"/>
      <c r="I19" s="294"/>
      <c r="J19" s="294"/>
      <c r="K19" s="176"/>
      <c r="L19" s="176"/>
      <c r="M19" s="29" t="s">
        <v>35</v>
      </c>
      <c r="N19" s="176"/>
      <c r="O19" s="177"/>
      <c r="P19" s="192"/>
      <c r="Q19" s="268"/>
      <c r="R19" s="174"/>
      <c r="S19" s="176"/>
      <c r="T19" s="177"/>
      <c r="U19" s="192"/>
      <c r="V19" s="171"/>
      <c r="W19" s="174"/>
      <c r="X19" s="176"/>
      <c r="Y19" s="177"/>
      <c r="Z19" s="192"/>
      <c r="AA19" s="171"/>
      <c r="AB19" s="174"/>
      <c r="AC19" s="176"/>
      <c r="AD19" s="177"/>
      <c r="AE19" s="192"/>
      <c r="AF19" s="171"/>
      <c r="AG19" s="174"/>
      <c r="AH19" s="218"/>
    </row>
    <row r="20" spans="1:34" ht="76.5" customHeight="1">
      <c r="A20" s="292" t="s">
        <v>600</v>
      </c>
      <c r="B20" s="181" t="s">
        <v>601</v>
      </c>
      <c r="C20" s="193"/>
      <c r="D20" s="317"/>
      <c r="E20" s="181" t="s">
        <v>602</v>
      </c>
      <c r="F20" s="292">
        <v>1</v>
      </c>
      <c r="G20" s="292">
        <v>1</v>
      </c>
      <c r="H20" s="292">
        <v>1</v>
      </c>
      <c r="I20" s="292">
        <v>1</v>
      </c>
      <c r="J20" s="292">
        <v>1</v>
      </c>
      <c r="K20" s="176"/>
      <c r="L20" s="176"/>
      <c r="M20" s="53" t="s">
        <v>29</v>
      </c>
      <c r="N20" s="176"/>
      <c r="O20" s="175" t="s">
        <v>603</v>
      </c>
      <c r="P20" s="175" t="s">
        <v>604</v>
      </c>
      <c r="Q20" s="273">
        <v>0.56999999999999995</v>
      </c>
      <c r="R20" s="172" t="s">
        <v>579</v>
      </c>
      <c r="S20" s="176"/>
      <c r="T20" s="175" t="s">
        <v>603</v>
      </c>
      <c r="U20" s="175" t="s">
        <v>605</v>
      </c>
      <c r="V20" s="169">
        <f>5/7</f>
        <v>0.7142857142857143</v>
      </c>
      <c r="W20" s="172" t="s">
        <v>606</v>
      </c>
      <c r="X20" s="176"/>
      <c r="Y20" s="175" t="s">
        <v>603</v>
      </c>
      <c r="Z20" s="175" t="s">
        <v>605</v>
      </c>
      <c r="AA20" s="169">
        <v>0.71</v>
      </c>
      <c r="AB20" s="172" t="s">
        <v>606</v>
      </c>
      <c r="AC20" s="176"/>
      <c r="AD20" s="175" t="s">
        <v>603</v>
      </c>
      <c r="AE20" s="175" t="s">
        <v>830</v>
      </c>
      <c r="AF20" s="169">
        <f>6/7</f>
        <v>0.8571428571428571</v>
      </c>
      <c r="AG20" s="172" t="s">
        <v>831</v>
      </c>
      <c r="AH20" s="581">
        <f>(AF20+AA20+V20+Q20)/4</f>
        <v>0.71285714285714286</v>
      </c>
    </row>
    <row r="21" spans="1:34" ht="60.75" customHeight="1">
      <c r="A21" s="293"/>
      <c r="B21" s="182"/>
      <c r="C21" s="193"/>
      <c r="D21" s="317"/>
      <c r="E21" s="182"/>
      <c r="F21" s="293"/>
      <c r="G21" s="293"/>
      <c r="H21" s="293"/>
      <c r="I21" s="293"/>
      <c r="J21" s="293"/>
      <c r="K21" s="176"/>
      <c r="L21" s="176"/>
      <c r="M21" s="28" t="s">
        <v>34</v>
      </c>
      <c r="N21" s="176"/>
      <c r="O21" s="176"/>
      <c r="P21" s="176"/>
      <c r="Q21" s="274"/>
      <c r="R21" s="173"/>
      <c r="S21" s="176"/>
      <c r="T21" s="176"/>
      <c r="U21" s="176"/>
      <c r="V21" s="170"/>
      <c r="W21" s="173"/>
      <c r="X21" s="176"/>
      <c r="Y21" s="176"/>
      <c r="Z21" s="176"/>
      <c r="AA21" s="170"/>
      <c r="AB21" s="173"/>
      <c r="AC21" s="176"/>
      <c r="AD21" s="176"/>
      <c r="AE21" s="176"/>
      <c r="AF21" s="170"/>
      <c r="AG21" s="173"/>
      <c r="AH21" s="582"/>
    </row>
    <row r="22" spans="1:34" ht="59.25" customHeight="1">
      <c r="A22" s="294"/>
      <c r="B22" s="183"/>
      <c r="C22" s="193"/>
      <c r="D22" s="317"/>
      <c r="E22" s="183"/>
      <c r="F22" s="294"/>
      <c r="G22" s="294"/>
      <c r="H22" s="294"/>
      <c r="I22" s="294"/>
      <c r="J22" s="294"/>
      <c r="K22" s="176"/>
      <c r="L22" s="176"/>
      <c r="M22" s="29" t="s">
        <v>35</v>
      </c>
      <c r="N22" s="176"/>
      <c r="O22" s="177"/>
      <c r="P22" s="177"/>
      <c r="Q22" s="275"/>
      <c r="R22" s="174"/>
      <c r="S22" s="176"/>
      <c r="T22" s="177"/>
      <c r="U22" s="177"/>
      <c r="V22" s="171"/>
      <c r="W22" s="174"/>
      <c r="X22" s="176"/>
      <c r="Y22" s="177"/>
      <c r="Z22" s="177"/>
      <c r="AA22" s="171"/>
      <c r="AB22" s="174"/>
      <c r="AC22" s="176"/>
      <c r="AD22" s="177"/>
      <c r="AE22" s="177"/>
      <c r="AF22" s="171"/>
      <c r="AG22" s="174"/>
      <c r="AH22" s="583"/>
    </row>
    <row r="23" spans="1:34" ht="59.25" customHeight="1">
      <c r="A23" s="292" t="s">
        <v>607</v>
      </c>
      <c r="B23" s="181" t="s">
        <v>608</v>
      </c>
      <c r="C23" s="193"/>
      <c r="D23" s="317"/>
      <c r="E23" s="181" t="s">
        <v>609</v>
      </c>
      <c r="F23" s="574">
        <v>0</v>
      </c>
      <c r="G23" s="574">
        <v>0</v>
      </c>
      <c r="H23" s="574">
        <v>0</v>
      </c>
      <c r="I23" s="577">
        <v>2.6</v>
      </c>
      <c r="J23" s="577">
        <v>2.6</v>
      </c>
      <c r="K23" s="176"/>
      <c r="L23" s="176"/>
      <c r="M23" s="53" t="s">
        <v>29</v>
      </c>
      <c r="N23" s="176"/>
      <c r="O23" s="175" t="s">
        <v>610</v>
      </c>
      <c r="P23" s="175" t="s">
        <v>611</v>
      </c>
      <c r="Q23" s="307" t="s">
        <v>49</v>
      </c>
      <c r="R23" s="172" t="s">
        <v>612</v>
      </c>
      <c r="S23" s="176"/>
      <c r="T23" s="175" t="s">
        <v>613</v>
      </c>
      <c r="U23" s="175" t="s">
        <v>614</v>
      </c>
      <c r="V23" s="169">
        <v>1</v>
      </c>
      <c r="W23" s="172" t="s">
        <v>615</v>
      </c>
      <c r="X23" s="176"/>
      <c r="Y23" s="175" t="s">
        <v>613</v>
      </c>
      <c r="Z23" s="175" t="s">
        <v>724</v>
      </c>
      <c r="AA23" s="169">
        <v>1</v>
      </c>
      <c r="AB23" s="172" t="s">
        <v>615</v>
      </c>
      <c r="AC23" s="176"/>
      <c r="AD23" s="175" t="s">
        <v>832</v>
      </c>
      <c r="AE23" s="175" t="s">
        <v>833</v>
      </c>
      <c r="AF23" s="169">
        <v>1</v>
      </c>
      <c r="AG23" s="172"/>
      <c r="AH23" s="216">
        <f>(AF23+AA23+V23)/3</f>
        <v>1</v>
      </c>
    </row>
    <row r="24" spans="1:34" ht="59.25" customHeight="1">
      <c r="A24" s="293"/>
      <c r="B24" s="182"/>
      <c r="C24" s="193"/>
      <c r="D24" s="317"/>
      <c r="E24" s="182"/>
      <c r="F24" s="575"/>
      <c r="G24" s="575"/>
      <c r="H24" s="575"/>
      <c r="I24" s="578"/>
      <c r="J24" s="578"/>
      <c r="K24" s="176"/>
      <c r="L24" s="176"/>
      <c r="M24" s="28" t="s">
        <v>34</v>
      </c>
      <c r="N24" s="176"/>
      <c r="O24" s="176"/>
      <c r="P24" s="176"/>
      <c r="Q24" s="308"/>
      <c r="R24" s="173"/>
      <c r="S24" s="176"/>
      <c r="T24" s="176"/>
      <c r="U24" s="176"/>
      <c r="V24" s="170"/>
      <c r="W24" s="173"/>
      <c r="X24" s="176"/>
      <c r="Y24" s="176"/>
      <c r="Z24" s="176"/>
      <c r="AA24" s="170"/>
      <c r="AB24" s="173"/>
      <c r="AC24" s="176"/>
      <c r="AD24" s="176"/>
      <c r="AE24" s="176"/>
      <c r="AF24" s="170"/>
      <c r="AG24" s="173"/>
      <c r="AH24" s="217"/>
    </row>
    <row r="25" spans="1:34" ht="73.5" customHeight="1">
      <c r="A25" s="294"/>
      <c r="B25" s="183"/>
      <c r="C25" s="193"/>
      <c r="D25" s="317"/>
      <c r="E25" s="183"/>
      <c r="F25" s="576"/>
      <c r="G25" s="576"/>
      <c r="H25" s="576"/>
      <c r="I25" s="579"/>
      <c r="J25" s="579"/>
      <c r="K25" s="177"/>
      <c r="L25" s="177"/>
      <c r="M25" s="29" t="s">
        <v>35</v>
      </c>
      <c r="N25" s="177"/>
      <c r="O25" s="177"/>
      <c r="P25" s="177"/>
      <c r="Q25" s="309"/>
      <c r="R25" s="174"/>
      <c r="S25" s="177"/>
      <c r="T25" s="177"/>
      <c r="U25" s="177"/>
      <c r="V25" s="171"/>
      <c r="W25" s="174"/>
      <c r="X25" s="177"/>
      <c r="Y25" s="177"/>
      <c r="Z25" s="177"/>
      <c r="AA25" s="171"/>
      <c r="AB25" s="174"/>
      <c r="AC25" s="177"/>
      <c r="AD25" s="177"/>
      <c r="AE25" s="177"/>
      <c r="AF25" s="171"/>
      <c r="AG25" s="174"/>
      <c r="AH25" s="218"/>
    </row>
    <row r="26" spans="1:34" ht="73.5" customHeight="1">
      <c r="A26" s="285" t="s">
        <v>616</v>
      </c>
      <c r="B26" s="181" t="s">
        <v>617</v>
      </c>
      <c r="C26" s="193"/>
      <c r="D26" s="317"/>
      <c r="E26" s="181" t="s">
        <v>618</v>
      </c>
      <c r="F26" s="292">
        <v>0.15</v>
      </c>
      <c r="G26" s="292">
        <v>0.25</v>
      </c>
      <c r="H26" s="292">
        <v>0.25</v>
      </c>
      <c r="I26" s="292">
        <v>0.25</v>
      </c>
      <c r="J26" s="292">
        <v>0.9</v>
      </c>
      <c r="K26" s="175" t="s">
        <v>27</v>
      </c>
      <c r="L26" s="175" t="s">
        <v>28</v>
      </c>
      <c r="M26" s="53" t="s">
        <v>29</v>
      </c>
      <c r="N26" s="181" t="s">
        <v>619</v>
      </c>
      <c r="O26" s="175" t="s">
        <v>620</v>
      </c>
      <c r="P26" s="175" t="s">
        <v>621</v>
      </c>
      <c r="Q26" s="307" t="s">
        <v>49</v>
      </c>
      <c r="R26" s="172" t="s">
        <v>622</v>
      </c>
      <c r="S26" s="181" t="s">
        <v>576</v>
      </c>
      <c r="T26" s="175" t="s">
        <v>623</v>
      </c>
      <c r="U26" s="175" t="s">
        <v>624</v>
      </c>
      <c r="V26" s="169">
        <f>9/11</f>
        <v>0.81818181818181823</v>
      </c>
      <c r="W26" s="172" t="s">
        <v>615</v>
      </c>
      <c r="X26" s="181" t="s">
        <v>576</v>
      </c>
      <c r="Y26" s="175" t="s">
        <v>623</v>
      </c>
      <c r="Z26" s="175" t="s">
        <v>725</v>
      </c>
      <c r="AA26" s="169">
        <f>7/9</f>
        <v>0.77777777777777779</v>
      </c>
      <c r="AB26" s="172" t="s">
        <v>615</v>
      </c>
      <c r="AC26" s="181" t="s">
        <v>576</v>
      </c>
      <c r="AD26" s="175" t="s">
        <v>834</v>
      </c>
      <c r="AE26" s="175" t="s">
        <v>835</v>
      </c>
      <c r="AF26" s="169">
        <f>5/6</f>
        <v>0.83333333333333337</v>
      </c>
      <c r="AG26" s="172" t="s">
        <v>836</v>
      </c>
      <c r="AH26" s="216">
        <f>(AF26+AA26+V26)/3</f>
        <v>0.8097643097643098</v>
      </c>
    </row>
    <row r="27" spans="1:34" ht="68.25" customHeight="1">
      <c r="A27" s="193"/>
      <c r="B27" s="182"/>
      <c r="C27" s="193"/>
      <c r="D27" s="317"/>
      <c r="E27" s="182"/>
      <c r="F27" s="293"/>
      <c r="G27" s="293"/>
      <c r="H27" s="293"/>
      <c r="I27" s="293"/>
      <c r="J27" s="293"/>
      <c r="K27" s="176"/>
      <c r="L27" s="176"/>
      <c r="M27" s="28" t="s">
        <v>34</v>
      </c>
      <c r="N27" s="182"/>
      <c r="O27" s="176"/>
      <c r="P27" s="176"/>
      <c r="Q27" s="308"/>
      <c r="R27" s="173"/>
      <c r="S27" s="182"/>
      <c r="T27" s="176"/>
      <c r="U27" s="176"/>
      <c r="V27" s="170"/>
      <c r="W27" s="173"/>
      <c r="X27" s="182"/>
      <c r="Y27" s="176"/>
      <c r="Z27" s="176"/>
      <c r="AA27" s="170"/>
      <c r="AB27" s="173"/>
      <c r="AC27" s="182"/>
      <c r="AD27" s="176"/>
      <c r="AE27" s="176"/>
      <c r="AF27" s="170"/>
      <c r="AG27" s="173"/>
      <c r="AH27" s="217"/>
    </row>
    <row r="28" spans="1:34" ht="71.25" customHeight="1">
      <c r="A28" s="194"/>
      <c r="B28" s="183"/>
      <c r="C28" s="193"/>
      <c r="D28" s="317"/>
      <c r="E28" s="183"/>
      <c r="F28" s="294"/>
      <c r="G28" s="294"/>
      <c r="H28" s="294"/>
      <c r="I28" s="294"/>
      <c r="J28" s="294"/>
      <c r="K28" s="176"/>
      <c r="L28" s="176"/>
      <c r="M28" s="29" t="s">
        <v>35</v>
      </c>
      <c r="N28" s="183"/>
      <c r="O28" s="177"/>
      <c r="P28" s="177"/>
      <c r="Q28" s="309"/>
      <c r="R28" s="174"/>
      <c r="S28" s="183"/>
      <c r="T28" s="177"/>
      <c r="U28" s="177"/>
      <c r="V28" s="171"/>
      <c r="W28" s="174"/>
      <c r="X28" s="183"/>
      <c r="Y28" s="177"/>
      <c r="Z28" s="177"/>
      <c r="AA28" s="171"/>
      <c r="AB28" s="174"/>
      <c r="AC28" s="183"/>
      <c r="AD28" s="177"/>
      <c r="AE28" s="177"/>
      <c r="AF28" s="171"/>
      <c r="AG28" s="174"/>
      <c r="AH28" s="218"/>
    </row>
    <row r="29" spans="1:34" ht="71.25" customHeight="1">
      <c r="A29" s="175" t="s">
        <v>625</v>
      </c>
      <c r="B29" s="181" t="s">
        <v>626</v>
      </c>
      <c r="C29" s="193"/>
      <c r="D29" s="317"/>
      <c r="E29" s="181" t="s">
        <v>627</v>
      </c>
      <c r="F29" s="292">
        <v>1</v>
      </c>
      <c r="G29" s="292">
        <v>1</v>
      </c>
      <c r="H29" s="292">
        <v>1</v>
      </c>
      <c r="I29" s="292">
        <v>1</v>
      </c>
      <c r="J29" s="292">
        <v>1</v>
      </c>
      <c r="K29" s="176"/>
      <c r="L29" s="176"/>
      <c r="M29" s="53" t="s">
        <v>29</v>
      </c>
      <c r="N29" s="181" t="s">
        <v>248</v>
      </c>
      <c r="O29" s="175" t="s">
        <v>628</v>
      </c>
      <c r="P29" s="175" t="s">
        <v>629</v>
      </c>
      <c r="Q29" s="169">
        <v>0.89</v>
      </c>
      <c r="R29" s="172" t="s">
        <v>630</v>
      </c>
      <c r="S29" s="181" t="s">
        <v>576</v>
      </c>
      <c r="T29" s="175" t="s">
        <v>631</v>
      </c>
      <c r="U29" s="175" t="s">
        <v>632</v>
      </c>
      <c r="V29" s="169">
        <f>221/247</f>
        <v>0.89473684210526316</v>
      </c>
      <c r="W29" s="172" t="s">
        <v>630</v>
      </c>
      <c r="X29" s="181" t="s">
        <v>576</v>
      </c>
      <c r="Y29" s="175" t="s">
        <v>631</v>
      </c>
      <c r="Z29" s="175" t="s">
        <v>726</v>
      </c>
      <c r="AA29" s="169">
        <f>68/82</f>
        <v>0.82926829268292679</v>
      </c>
      <c r="AB29" s="172" t="s">
        <v>630</v>
      </c>
      <c r="AC29" s="181" t="s">
        <v>576</v>
      </c>
      <c r="AD29" s="175" t="s">
        <v>834</v>
      </c>
      <c r="AE29" s="175" t="s">
        <v>1078</v>
      </c>
      <c r="AF29" s="169">
        <f>19/21</f>
        <v>0.90476190476190477</v>
      </c>
      <c r="AG29" s="172" t="s">
        <v>1079</v>
      </c>
      <c r="AH29" s="216">
        <f>(AF29+AA29+V29+Q29)/4</f>
        <v>0.87969175988752368</v>
      </c>
    </row>
    <row r="30" spans="1:34" ht="71.25" customHeight="1">
      <c r="A30" s="176"/>
      <c r="B30" s="182"/>
      <c r="C30" s="193"/>
      <c r="D30" s="317"/>
      <c r="E30" s="182"/>
      <c r="F30" s="293"/>
      <c r="G30" s="293"/>
      <c r="H30" s="293"/>
      <c r="I30" s="293"/>
      <c r="J30" s="293"/>
      <c r="K30" s="176"/>
      <c r="L30" s="176"/>
      <c r="M30" s="28" t="s">
        <v>34</v>
      </c>
      <c r="N30" s="182"/>
      <c r="O30" s="176"/>
      <c r="P30" s="176"/>
      <c r="Q30" s="170"/>
      <c r="R30" s="173"/>
      <c r="S30" s="182"/>
      <c r="T30" s="176"/>
      <c r="U30" s="176"/>
      <c r="V30" s="170"/>
      <c r="W30" s="173"/>
      <c r="X30" s="182"/>
      <c r="Y30" s="176"/>
      <c r="Z30" s="176"/>
      <c r="AA30" s="170"/>
      <c r="AB30" s="173"/>
      <c r="AC30" s="182"/>
      <c r="AD30" s="176"/>
      <c r="AE30" s="176"/>
      <c r="AF30" s="170"/>
      <c r="AG30" s="173"/>
      <c r="AH30" s="217"/>
    </row>
    <row r="31" spans="1:34" ht="67.5" customHeight="1">
      <c r="A31" s="177"/>
      <c r="B31" s="183"/>
      <c r="C31" s="193"/>
      <c r="D31" s="317"/>
      <c r="E31" s="183"/>
      <c r="F31" s="294"/>
      <c r="G31" s="294"/>
      <c r="H31" s="294"/>
      <c r="I31" s="294"/>
      <c r="J31" s="294"/>
      <c r="K31" s="176"/>
      <c r="L31" s="176"/>
      <c r="M31" s="29" t="s">
        <v>35</v>
      </c>
      <c r="N31" s="183"/>
      <c r="O31" s="177"/>
      <c r="P31" s="177"/>
      <c r="Q31" s="171"/>
      <c r="R31" s="174"/>
      <c r="S31" s="183"/>
      <c r="T31" s="177"/>
      <c r="U31" s="177"/>
      <c r="V31" s="171"/>
      <c r="W31" s="174"/>
      <c r="X31" s="183"/>
      <c r="Y31" s="177"/>
      <c r="Z31" s="177"/>
      <c r="AA31" s="171"/>
      <c r="AB31" s="174"/>
      <c r="AC31" s="183"/>
      <c r="AD31" s="177"/>
      <c r="AE31" s="177"/>
      <c r="AF31" s="171"/>
      <c r="AG31" s="174"/>
      <c r="AH31" s="218"/>
    </row>
    <row r="32" spans="1:34" ht="56.25" customHeight="1">
      <c r="A32" s="175" t="s">
        <v>633</v>
      </c>
      <c r="B32" s="181" t="s">
        <v>634</v>
      </c>
      <c r="C32" s="193"/>
      <c r="D32" s="317"/>
      <c r="E32" s="181" t="s">
        <v>635</v>
      </c>
      <c r="F32" s="292">
        <v>1</v>
      </c>
      <c r="G32" s="292">
        <v>1</v>
      </c>
      <c r="H32" s="292">
        <v>1</v>
      </c>
      <c r="I32" s="292">
        <v>1</v>
      </c>
      <c r="J32" s="292">
        <v>1</v>
      </c>
      <c r="K32" s="176"/>
      <c r="L32" s="176"/>
      <c r="M32" s="53" t="s">
        <v>29</v>
      </c>
      <c r="N32" s="181" t="s">
        <v>636</v>
      </c>
      <c r="O32" s="175" t="s">
        <v>637</v>
      </c>
      <c r="P32" s="175" t="s">
        <v>638</v>
      </c>
      <c r="Q32" s="169">
        <v>1</v>
      </c>
      <c r="R32" s="172" t="s">
        <v>49</v>
      </c>
      <c r="S32" s="181" t="s">
        <v>576</v>
      </c>
      <c r="T32" s="175" t="s">
        <v>639</v>
      </c>
      <c r="U32" s="175" t="s">
        <v>640</v>
      </c>
      <c r="V32" s="169">
        <v>1</v>
      </c>
      <c r="W32" s="172" t="s">
        <v>33</v>
      </c>
      <c r="X32" s="181" t="s">
        <v>576</v>
      </c>
      <c r="Y32" s="175" t="s">
        <v>639</v>
      </c>
      <c r="Z32" s="175" t="s">
        <v>727</v>
      </c>
      <c r="AA32" s="169">
        <v>1</v>
      </c>
      <c r="AB32" s="172" t="s">
        <v>33</v>
      </c>
      <c r="AC32" s="181" t="s">
        <v>576</v>
      </c>
      <c r="AD32" s="175" t="s">
        <v>639</v>
      </c>
      <c r="AE32" s="175" t="s">
        <v>837</v>
      </c>
      <c r="AF32" s="169">
        <v>1</v>
      </c>
      <c r="AG32" s="172"/>
      <c r="AH32" s="216">
        <f>(AF32+AA32+V32+Q32)/4</f>
        <v>1</v>
      </c>
    </row>
    <row r="33" spans="1:34" ht="54.75" customHeight="1">
      <c r="A33" s="176"/>
      <c r="B33" s="182"/>
      <c r="C33" s="193"/>
      <c r="D33" s="317"/>
      <c r="E33" s="182"/>
      <c r="F33" s="293"/>
      <c r="G33" s="293"/>
      <c r="H33" s="293"/>
      <c r="I33" s="293"/>
      <c r="J33" s="293"/>
      <c r="K33" s="176"/>
      <c r="L33" s="176"/>
      <c r="M33" s="28" t="s">
        <v>34</v>
      </c>
      <c r="N33" s="182"/>
      <c r="O33" s="176"/>
      <c r="P33" s="176"/>
      <c r="Q33" s="170"/>
      <c r="R33" s="173"/>
      <c r="S33" s="182"/>
      <c r="T33" s="176"/>
      <c r="U33" s="176"/>
      <c r="V33" s="170"/>
      <c r="W33" s="173"/>
      <c r="X33" s="182"/>
      <c r="Y33" s="176"/>
      <c r="Z33" s="176"/>
      <c r="AA33" s="170"/>
      <c r="AB33" s="173"/>
      <c r="AC33" s="182"/>
      <c r="AD33" s="176"/>
      <c r="AE33" s="176"/>
      <c r="AF33" s="170"/>
      <c r="AG33" s="173"/>
      <c r="AH33" s="217"/>
    </row>
    <row r="34" spans="1:34" ht="63.75" customHeight="1">
      <c r="A34" s="177"/>
      <c r="B34" s="183"/>
      <c r="C34" s="194"/>
      <c r="D34" s="317"/>
      <c r="E34" s="183"/>
      <c r="F34" s="294"/>
      <c r="G34" s="294"/>
      <c r="H34" s="294"/>
      <c r="I34" s="294"/>
      <c r="J34" s="294"/>
      <c r="K34" s="177"/>
      <c r="L34" s="177"/>
      <c r="M34" s="29" t="s">
        <v>35</v>
      </c>
      <c r="N34" s="183"/>
      <c r="O34" s="177"/>
      <c r="P34" s="177"/>
      <c r="Q34" s="171"/>
      <c r="R34" s="174"/>
      <c r="S34" s="183"/>
      <c r="T34" s="177"/>
      <c r="U34" s="177"/>
      <c r="V34" s="171"/>
      <c r="W34" s="174"/>
      <c r="X34" s="183"/>
      <c r="Y34" s="177"/>
      <c r="Z34" s="177"/>
      <c r="AA34" s="171"/>
      <c r="AB34" s="174"/>
      <c r="AC34" s="183"/>
      <c r="AD34" s="177"/>
      <c r="AE34" s="177"/>
      <c r="AF34" s="171"/>
      <c r="AG34" s="174"/>
      <c r="AH34" s="218"/>
    </row>
    <row r="35" spans="1:34" ht="63.75" customHeight="1">
      <c r="A35" s="181" t="s">
        <v>641</v>
      </c>
      <c r="B35" s="181" t="s">
        <v>642</v>
      </c>
      <c r="C35" s="285" t="s">
        <v>643</v>
      </c>
      <c r="D35" s="317"/>
      <c r="E35" s="181" t="s">
        <v>644</v>
      </c>
      <c r="F35" s="187">
        <v>0.9</v>
      </c>
      <c r="G35" s="187">
        <v>0.9</v>
      </c>
      <c r="H35" s="187">
        <v>0.9</v>
      </c>
      <c r="I35" s="187">
        <v>0.9</v>
      </c>
      <c r="J35" s="187">
        <v>0.9</v>
      </c>
      <c r="K35" s="175" t="s">
        <v>27</v>
      </c>
      <c r="L35" s="175" t="s">
        <v>28</v>
      </c>
      <c r="M35" s="53" t="s">
        <v>29</v>
      </c>
      <c r="N35" s="175" t="s">
        <v>645</v>
      </c>
      <c r="O35" s="175" t="s">
        <v>646</v>
      </c>
      <c r="P35" s="175" t="s">
        <v>647</v>
      </c>
      <c r="Q35" s="169">
        <v>0.87</v>
      </c>
      <c r="R35" s="172" t="s">
        <v>648</v>
      </c>
      <c r="S35" s="175" t="s">
        <v>645</v>
      </c>
      <c r="T35" s="175" t="s">
        <v>646</v>
      </c>
      <c r="U35" s="175" t="s">
        <v>649</v>
      </c>
      <c r="V35" s="169">
        <v>0.9</v>
      </c>
      <c r="W35" s="172" t="s">
        <v>648</v>
      </c>
      <c r="X35" s="175" t="s">
        <v>645</v>
      </c>
      <c r="Y35" s="175" t="s">
        <v>646</v>
      </c>
      <c r="Z35" s="175" t="s">
        <v>728</v>
      </c>
      <c r="AA35" s="169">
        <v>0.97</v>
      </c>
      <c r="AB35" s="172" t="s">
        <v>648</v>
      </c>
      <c r="AC35" s="175" t="s">
        <v>645</v>
      </c>
      <c r="AD35" s="175" t="s">
        <v>646</v>
      </c>
      <c r="AE35" s="175" t="s">
        <v>838</v>
      </c>
      <c r="AF35" s="169">
        <f>610/623</f>
        <v>0.9791332263242376</v>
      </c>
      <c r="AG35" s="172"/>
      <c r="AH35" s="216">
        <f>(AF35+AA35+V35+Q35)/4</f>
        <v>0.92978330658105945</v>
      </c>
    </row>
    <row r="36" spans="1:34" ht="63.75" customHeight="1">
      <c r="A36" s="182"/>
      <c r="B36" s="182"/>
      <c r="C36" s="193"/>
      <c r="D36" s="317"/>
      <c r="E36" s="182"/>
      <c r="F36" s="188"/>
      <c r="G36" s="188"/>
      <c r="H36" s="188"/>
      <c r="I36" s="188"/>
      <c r="J36" s="188"/>
      <c r="K36" s="176"/>
      <c r="L36" s="176"/>
      <c r="M36" s="28" t="s">
        <v>34</v>
      </c>
      <c r="N36" s="176"/>
      <c r="O36" s="176"/>
      <c r="P36" s="176"/>
      <c r="Q36" s="170"/>
      <c r="R36" s="173"/>
      <c r="S36" s="176"/>
      <c r="T36" s="176"/>
      <c r="U36" s="176"/>
      <c r="V36" s="170"/>
      <c r="W36" s="173"/>
      <c r="X36" s="176"/>
      <c r="Y36" s="176"/>
      <c r="Z36" s="176"/>
      <c r="AA36" s="170"/>
      <c r="AB36" s="173"/>
      <c r="AC36" s="176"/>
      <c r="AD36" s="176"/>
      <c r="AE36" s="176"/>
      <c r="AF36" s="170"/>
      <c r="AG36" s="173"/>
      <c r="AH36" s="217"/>
    </row>
    <row r="37" spans="1:34" ht="63" customHeight="1">
      <c r="A37" s="183"/>
      <c r="B37" s="183"/>
      <c r="C37" s="193"/>
      <c r="D37" s="317"/>
      <c r="E37" s="183"/>
      <c r="F37" s="189"/>
      <c r="G37" s="189"/>
      <c r="H37" s="189"/>
      <c r="I37" s="189"/>
      <c r="J37" s="189"/>
      <c r="K37" s="176"/>
      <c r="L37" s="176"/>
      <c r="M37" s="29" t="s">
        <v>35</v>
      </c>
      <c r="N37" s="176"/>
      <c r="O37" s="177"/>
      <c r="P37" s="177"/>
      <c r="Q37" s="171"/>
      <c r="R37" s="174"/>
      <c r="S37" s="176"/>
      <c r="T37" s="177"/>
      <c r="U37" s="177"/>
      <c r="V37" s="171"/>
      <c r="W37" s="174"/>
      <c r="X37" s="176"/>
      <c r="Y37" s="177"/>
      <c r="Z37" s="177"/>
      <c r="AA37" s="171"/>
      <c r="AB37" s="174"/>
      <c r="AC37" s="176"/>
      <c r="AD37" s="177"/>
      <c r="AE37" s="177"/>
      <c r="AF37" s="171"/>
      <c r="AG37" s="174"/>
      <c r="AH37" s="218"/>
    </row>
    <row r="38" spans="1:34" ht="66" customHeight="1">
      <c r="A38" s="181" t="s">
        <v>650</v>
      </c>
      <c r="B38" s="181" t="s">
        <v>651</v>
      </c>
      <c r="C38" s="193"/>
      <c r="D38" s="317"/>
      <c r="E38" s="181" t="s">
        <v>652</v>
      </c>
      <c r="F38" s="187">
        <v>1</v>
      </c>
      <c r="G38" s="187">
        <v>1</v>
      </c>
      <c r="H38" s="187">
        <v>1</v>
      </c>
      <c r="I38" s="187">
        <v>1</v>
      </c>
      <c r="J38" s="187">
        <v>1</v>
      </c>
      <c r="K38" s="176"/>
      <c r="L38" s="176"/>
      <c r="M38" s="53" t="s">
        <v>29</v>
      </c>
      <c r="N38" s="176"/>
      <c r="O38" s="175" t="s">
        <v>653</v>
      </c>
      <c r="P38" s="232" t="s">
        <v>654</v>
      </c>
      <c r="Q38" s="169">
        <v>1</v>
      </c>
      <c r="R38" s="172" t="s">
        <v>655</v>
      </c>
      <c r="S38" s="176"/>
      <c r="T38" s="175" t="s">
        <v>653</v>
      </c>
      <c r="U38" s="232" t="s">
        <v>656</v>
      </c>
      <c r="V38" s="169">
        <v>1</v>
      </c>
      <c r="W38" s="172" t="s">
        <v>657</v>
      </c>
      <c r="X38" s="176"/>
      <c r="Y38" s="175" t="s">
        <v>653</v>
      </c>
      <c r="Z38" s="232" t="s">
        <v>729</v>
      </c>
      <c r="AA38" s="169">
        <v>1</v>
      </c>
      <c r="AB38" s="172" t="s">
        <v>657</v>
      </c>
      <c r="AC38" s="176"/>
      <c r="AD38" s="175" t="s">
        <v>653</v>
      </c>
      <c r="AE38" s="232" t="s">
        <v>839</v>
      </c>
      <c r="AF38" s="169">
        <v>1</v>
      </c>
      <c r="AG38" s="172"/>
      <c r="AH38" s="216">
        <f>(AF38+AA38+V38+Q38)/4</f>
        <v>1</v>
      </c>
    </row>
    <row r="39" spans="1:34" ht="65.25" customHeight="1">
      <c r="A39" s="182"/>
      <c r="B39" s="182"/>
      <c r="C39" s="193"/>
      <c r="D39" s="317"/>
      <c r="E39" s="182"/>
      <c r="F39" s="188"/>
      <c r="G39" s="188"/>
      <c r="H39" s="188"/>
      <c r="I39" s="188"/>
      <c r="J39" s="188"/>
      <c r="K39" s="176"/>
      <c r="L39" s="176"/>
      <c r="M39" s="28" t="s">
        <v>34</v>
      </c>
      <c r="N39" s="176"/>
      <c r="O39" s="176"/>
      <c r="P39" s="233"/>
      <c r="Q39" s="170"/>
      <c r="R39" s="173"/>
      <c r="S39" s="176"/>
      <c r="T39" s="176"/>
      <c r="U39" s="233"/>
      <c r="V39" s="170"/>
      <c r="W39" s="173"/>
      <c r="X39" s="176"/>
      <c r="Y39" s="176"/>
      <c r="Z39" s="233"/>
      <c r="AA39" s="170"/>
      <c r="AB39" s="173"/>
      <c r="AC39" s="176"/>
      <c r="AD39" s="176"/>
      <c r="AE39" s="233"/>
      <c r="AF39" s="170"/>
      <c r="AG39" s="173"/>
      <c r="AH39" s="217"/>
    </row>
    <row r="40" spans="1:34" ht="71.25" customHeight="1">
      <c r="A40" s="183"/>
      <c r="B40" s="183"/>
      <c r="C40" s="193"/>
      <c r="D40" s="317"/>
      <c r="E40" s="183"/>
      <c r="F40" s="189"/>
      <c r="G40" s="189"/>
      <c r="H40" s="189"/>
      <c r="I40" s="189"/>
      <c r="J40" s="189"/>
      <c r="K40" s="176"/>
      <c r="L40" s="176"/>
      <c r="M40" s="29" t="s">
        <v>35</v>
      </c>
      <c r="N40" s="176"/>
      <c r="O40" s="177"/>
      <c r="P40" s="234"/>
      <c r="Q40" s="171"/>
      <c r="R40" s="174"/>
      <c r="S40" s="176"/>
      <c r="T40" s="177"/>
      <c r="U40" s="234"/>
      <c r="V40" s="171"/>
      <c r="W40" s="174"/>
      <c r="X40" s="176"/>
      <c r="Y40" s="177"/>
      <c r="Z40" s="234"/>
      <c r="AA40" s="171"/>
      <c r="AB40" s="174"/>
      <c r="AC40" s="176"/>
      <c r="AD40" s="177"/>
      <c r="AE40" s="234"/>
      <c r="AF40" s="171"/>
      <c r="AG40" s="174"/>
      <c r="AH40" s="218"/>
    </row>
    <row r="41" spans="1:34" ht="58.5" customHeight="1">
      <c r="A41" s="181" t="s">
        <v>658</v>
      </c>
      <c r="B41" s="181" t="s">
        <v>659</v>
      </c>
      <c r="C41" s="193"/>
      <c r="D41" s="317"/>
      <c r="E41" s="181" t="s">
        <v>660</v>
      </c>
      <c r="F41" s="301">
        <v>3</v>
      </c>
      <c r="G41" s="301">
        <v>3</v>
      </c>
      <c r="H41" s="301">
        <v>3</v>
      </c>
      <c r="I41" s="301">
        <v>3</v>
      </c>
      <c r="J41" s="301">
        <v>12</v>
      </c>
      <c r="K41" s="176"/>
      <c r="L41" s="176"/>
      <c r="M41" s="53" t="s">
        <v>29</v>
      </c>
      <c r="N41" s="176"/>
      <c r="O41" s="175" t="s">
        <v>661</v>
      </c>
      <c r="P41" s="232" t="s">
        <v>662</v>
      </c>
      <c r="Q41" s="169">
        <v>1</v>
      </c>
      <c r="R41" s="172" t="s">
        <v>49</v>
      </c>
      <c r="S41" s="176"/>
      <c r="T41" s="175" t="s">
        <v>661</v>
      </c>
      <c r="U41" s="232" t="s">
        <v>663</v>
      </c>
      <c r="V41" s="169">
        <v>1</v>
      </c>
      <c r="W41" s="172" t="s">
        <v>33</v>
      </c>
      <c r="X41" s="176"/>
      <c r="Y41" s="175" t="s">
        <v>661</v>
      </c>
      <c r="Z41" s="232" t="s">
        <v>730</v>
      </c>
      <c r="AA41" s="169">
        <v>1</v>
      </c>
      <c r="AB41" s="172" t="s">
        <v>33</v>
      </c>
      <c r="AC41" s="176"/>
      <c r="AD41" s="175" t="s">
        <v>661</v>
      </c>
      <c r="AE41" s="232" t="s">
        <v>840</v>
      </c>
      <c r="AF41" s="169">
        <v>1</v>
      </c>
      <c r="AG41" s="172"/>
      <c r="AH41" s="216">
        <f>(AF41+AA41+V41+Q41)/4</f>
        <v>1</v>
      </c>
    </row>
    <row r="42" spans="1:34" ht="51.75" customHeight="1">
      <c r="A42" s="182"/>
      <c r="B42" s="182"/>
      <c r="C42" s="193"/>
      <c r="D42" s="317"/>
      <c r="E42" s="182"/>
      <c r="F42" s="302"/>
      <c r="G42" s="302"/>
      <c r="H42" s="302"/>
      <c r="I42" s="302"/>
      <c r="J42" s="302"/>
      <c r="K42" s="176"/>
      <c r="L42" s="176"/>
      <c r="M42" s="28" t="s">
        <v>34</v>
      </c>
      <c r="N42" s="176"/>
      <c r="O42" s="176"/>
      <c r="P42" s="233"/>
      <c r="Q42" s="170"/>
      <c r="R42" s="173"/>
      <c r="S42" s="176"/>
      <c r="T42" s="176"/>
      <c r="U42" s="233"/>
      <c r="V42" s="170"/>
      <c r="W42" s="173"/>
      <c r="X42" s="176"/>
      <c r="Y42" s="176"/>
      <c r="Z42" s="233"/>
      <c r="AA42" s="170"/>
      <c r="AB42" s="173"/>
      <c r="AC42" s="176"/>
      <c r="AD42" s="176"/>
      <c r="AE42" s="233"/>
      <c r="AF42" s="170"/>
      <c r="AG42" s="173"/>
      <c r="AH42" s="217"/>
    </row>
    <row r="43" spans="1:34" ht="63" customHeight="1">
      <c r="A43" s="183"/>
      <c r="B43" s="183"/>
      <c r="C43" s="193"/>
      <c r="D43" s="317"/>
      <c r="E43" s="183"/>
      <c r="F43" s="303"/>
      <c r="G43" s="303"/>
      <c r="H43" s="303"/>
      <c r="I43" s="303"/>
      <c r="J43" s="303"/>
      <c r="K43" s="176"/>
      <c r="L43" s="176"/>
      <c r="M43" s="29" t="s">
        <v>35</v>
      </c>
      <c r="N43" s="176"/>
      <c r="O43" s="177"/>
      <c r="P43" s="234"/>
      <c r="Q43" s="171"/>
      <c r="R43" s="174"/>
      <c r="S43" s="176"/>
      <c r="T43" s="177"/>
      <c r="U43" s="234"/>
      <c r="V43" s="171"/>
      <c r="W43" s="174"/>
      <c r="X43" s="176"/>
      <c r="Y43" s="177"/>
      <c r="Z43" s="234"/>
      <c r="AA43" s="171"/>
      <c r="AB43" s="174"/>
      <c r="AC43" s="176"/>
      <c r="AD43" s="177"/>
      <c r="AE43" s="234"/>
      <c r="AF43" s="171"/>
      <c r="AG43" s="174"/>
      <c r="AH43" s="218"/>
    </row>
    <row r="44" spans="1:34" ht="60" customHeight="1">
      <c r="A44" s="181" t="s">
        <v>664</v>
      </c>
      <c r="B44" s="181" t="s">
        <v>665</v>
      </c>
      <c r="C44" s="193"/>
      <c r="D44" s="317"/>
      <c r="E44" s="181" t="s">
        <v>666</v>
      </c>
      <c r="F44" s="187">
        <v>1</v>
      </c>
      <c r="G44" s="187">
        <v>1</v>
      </c>
      <c r="H44" s="187">
        <v>1</v>
      </c>
      <c r="I44" s="187">
        <v>1</v>
      </c>
      <c r="J44" s="187">
        <v>1</v>
      </c>
      <c r="K44" s="176"/>
      <c r="L44" s="176"/>
      <c r="M44" s="53" t="s">
        <v>29</v>
      </c>
      <c r="N44" s="176"/>
      <c r="O44" s="175" t="s">
        <v>667</v>
      </c>
      <c r="P44" s="232" t="s">
        <v>668</v>
      </c>
      <c r="Q44" s="169">
        <v>1</v>
      </c>
      <c r="R44" s="172" t="s">
        <v>49</v>
      </c>
      <c r="S44" s="176"/>
      <c r="T44" s="175" t="s">
        <v>667</v>
      </c>
      <c r="U44" s="232" t="s">
        <v>668</v>
      </c>
      <c r="V44" s="169">
        <v>1</v>
      </c>
      <c r="W44" s="172" t="s">
        <v>33</v>
      </c>
      <c r="X44" s="176"/>
      <c r="Y44" s="175" t="s">
        <v>667</v>
      </c>
      <c r="Z44" s="232" t="s">
        <v>731</v>
      </c>
      <c r="AA44" s="169">
        <v>1</v>
      </c>
      <c r="AB44" s="172" t="s">
        <v>33</v>
      </c>
      <c r="AC44" s="176"/>
      <c r="AD44" s="175" t="s">
        <v>667</v>
      </c>
      <c r="AE44" s="232" t="s">
        <v>841</v>
      </c>
      <c r="AF44" s="169">
        <v>1</v>
      </c>
      <c r="AG44" s="172"/>
      <c r="AH44" s="216">
        <f>(AF44+AA44+V44+Q44)/4</f>
        <v>1</v>
      </c>
    </row>
    <row r="45" spans="1:34" ht="51.75" customHeight="1">
      <c r="A45" s="182"/>
      <c r="B45" s="182"/>
      <c r="C45" s="193"/>
      <c r="D45" s="317"/>
      <c r="E45" s="182"/>
      <c r="F45" s="188"/>
      <c r="G45" s="188"/>
      <c r="H45" s="188"/>
      <c r="I45" s="188"/>
      <c r="J45" s="188"/>
      <c r="K45" s="176"/>
      <c r="L45" s="176"/>
      <c r="M45" s="28" t="s">
        <v>34</v>
      </c>
      <c r="N45" s="176"/>
      <c r="O45" s="176"/>
      <c r="P45" s="233"/>
      <c r="Q45" s="170"/>
      <c r="R45" s="173"/>
      <c r="S45" s="176"/>
      <c r="T45" s="176"/>
      <c r="U45" s="233"/>
      <c r="V45" s="170"/>
      <c r="W45" s="173"/>
      <c r="X45" s="176"/>
      <c r="Y45" s="176"/>
      <c r="Z45" s="233"/>
      <c r="AA45" s="170"/>
      <c r="AB45" s="173"/>
      <c r="AC45" s="176"/>
      <c r="AD45" s="176"/>
      <c r="AE45" s="233"/>
      <c r="AF45" s="170"/>
      <c r="AG45" s="173"/>
      <c r="AH45" s="217"/>
    </row>
    <row r="46" spans="1:34" ht="67.5" customHeight="1">
      <c r="A46" s="183"/>
      <c r="B46" s="183"/>
      <c r="C46" s="194"/>
      <c r="D46" s="317"/>
      <c r="E46" s="183"/>
      <c r="F46" s="189"/>
      <c r="G46" s="189"/>
      <c r="H46" s="189"/>
      <c r="I46" s="189"/>
      <c r="J46" s="189"/>
      <c r="K46" s="177"/>
      <c r="L46" s="177"/>
      <c r="M46" s="29" t="s">
        <v>35</v>
      </c>
      <c r="N46" s="177"/>
      <c r="O46" s="177"/>
      <c r="P46" s="234"/>
      <c r="Q46" s="171"/>
      <c r="R46" s="174"/>
      <c r="S46" s="177"/>
      <c r="T46" s="177"/>
      <c r="U46" s="234"/>
      <c r="V46" s="171"/>
      <c r="W46" s="174"/>
      <c r="X46" s="177"/>
      <c r="Y46" s="177"/>
      <c r="Z46" s="234"/>
      <c r="AA46" s="171"/>
      <c r="AB46" s="174"/>
      <c r="AC46" s="177"/>
      <c r="AD46" s="177"/>
      <c r="AE46" s="234"/>
      <c r="AF46" s="171"/>
      <c r="AG46" s="174"/>
      <c r="AH46" s="218"/>
    </row>
    <row r="47" spans="1:34" ht="3" hidden="1" customHeight="1">
      <c r="A47" s="51"/>
      <c r="B47" s="48"/>
      <c r="C47" s="49"/>
      <c r="D47" s="318"/>
      <c r="E47" s="48"/>
      <c r="F47" s="48"/>
      <c r="G47" s="48"/>
      <c r="H47" s="48"/>
      <c r="I47" s="48"/>
      <c r="J47" s="48"/>
      <c r="K47" s="51"/>
      <c r="L47" s="51"/>
      <c r="M47" s="25"/>
      <c r="N47" s="50"/>
      <c r="O47" s="54"/>
      <c r="P47" s="132"/>
      <c r="Q47" s="133"/>
      <c r="R47" s="134"/>
      <c r="S47" s="122"/>
      <c r="T47" s="135"/>
      <c r="U47" s="135"/>
      <c r="V47" s="136"/>
      <c r="W47" s="137"/>
      <c r="X47" s="122"/>
      <c r="Y47" s="135"/>
      <c r="Z47" s="135"/>
      <c r="AA47" s="136"/>
      <c r="AB47" s="137"/>
      <c r="AC47" s="122"/>
      <c r="AD47" s="135"/>
      <c r="AE47" s="135"/>
      <c r="AF47" s="136"/>
      <c r="AG47" s="55"/>
    </row>
    <row r="48" spans="1:34">
      <c r="P48" s="126"/>
      <c r="Q48" s="95"/>
      <c r="R48" s="138"/>
      <c r="S48" s="138"/>
      <c r="T48" s="138"/>
      <c r="U48" s="138"/>
      <c r="V48" s="95"/>
      <c r="W48" s="138"/>
      <c r="X48" s="138"/>
      <c r="Y48" s="138"/>
      <c r="Z48" s="138"/>
      <c r="AA48" s="95"/>
      <c r="AB48" s="138"/>
      <c r="AC48" s="138"/>
      <c r="AD48" s="138"/>
      <c r="AE48" s="138"/>
      <c r="AF48" s="95"/>
      <c r="AG48" s="100"/>
      <c r="AH48" s="94">
        <f>(AH44+AH41+AH38+AH35+AH32+AH29+AH26+AH23+AH20+AH17+AH11)/12</f>
        <v>0.85268921751932247</v>
      </c>
    </row>
    <row r="49" spans="16:33">
      <c r="P49" s="126"/>
      <c r="Q49" s="126"/>
      <c r="R49" s="126"/>
      <c r="S49" s="126"/>
      <c r="T49" s="126"/>
      <c r="U49" s="126"/>
      <c r="V49" s="126"/>
      <c r="W49" s="126"/>
      <c r="X49" s="126"/>
      <c r="Y49" s="126"/>
      <c r="Z49" s="126"/>
      <c r="AA49" s="126"/>
      <c r="AB49" s="126"/>
      <c r="AC49" s="126"/>
      <c r="AD49" s="126"/>
      <c r="AE49" s="126"/>
      <c r="AF49" s="126"/>
      <c r="AG49" s="56"/>
    </row>
    <row r="50" spans="16:33">
      <c r="P50" s="126"/>
      <c r="Q50" s="126"/>
      <c r="R50" s="126"/>
      <c r="S50" s="126"/>
      <c r="T50" s="126"/>
      <c r="U50" s="126"/>
      <c r="V50" s="126"/>
      <c r="W50" s="126"/>
      <c r="X50" s="126"/>
      <c r="Y50" s="126"/>
      <c r="Z50" s="126"/>
      <c r="AA50" s="126"/>
      <c r="AB50" s="126"/>
      <c r="AC50" s="126"/>
      <c r="AD50" s="126"/>
      <c r="AE50" s="126"/>
      <c r="AF50" s="126"/>
    </row>
  </sheetData>
  <mergeCells count="380">
    <mergeCell ref="AH35:AH37"/>
    <mergeCell ref="AH38:AH40"/>
    <mergeCell ref="AH41:AH43"/>
    <mergeCell ref="AH44:AH46"/>
    <mergeCell ref="AH8:AH10"/>
    <mergeCell ref="AH11:AH13"/>
    <mergeCell ref="AH14:AH16"/>
    <mergeCell ref="AH17:AH19"/>
    <mergeCell ref="AH20:AH22"/>
    <mergeCell ref="AH23:AH25"/>
    <mergeCell ref="AH26:AH28"/>
    <mergeCell ref="AH29:AH31"/>
    <mergeCell ref="AH32:AH34"/>
    <mergeCell ref="AC32:AC34"/>
    <mergeCell ref="AD32:AD34"/>
    <mergeCell ref="AE32:AE34"/>
    <mergeCell ref="AF32:AF34"/>
    <mergeCell ref="AG32:AG34"/>
    <mergeCell ref="AC35:AC46"/>
    <mergeCell ref="AD35:AD37"/>
    <mergeCell ref="AE35:AE37"/>
    <mergeCell ref="AF35:AF37"/>
    <mergeCell ref="AG35:AG37"/>
    <mergeCell ref="AD38:AD40"/>
    <mergeCell ref="AE38:AE40"/>
    <mergeCell ref="AF38:AF40"/>
    <mergeCell ref="AG38:AG40"/>
    <mergeCell ref="AD41:AD43"/>
    <mergeCell ref="AE41:AE43"/>
    <mergeCell ref="AF41:AF43"/>
    <mergeCell ref="AG41:AG43"/>
    <mergeCell ref="AD44:AD46"/>
    <mergeCell ref="AE44:AE46"/>
    <mergeCell ref="AF44:AF46"/>
    <mergeCell ref="AG44:AG46"/>
    <mergeCell ref="AC26:AC28"/>
    <mergeCell ref="AD26:AD28"/>
    <mergeCell ref="AE26:AE28"/>
    <mergeCell ref="AF26:AF28"/>
    <mergeCell ref="AG26:AG28"/>
    <mergeCell ref="AC29:AC31"/>
    <mergeCell ref="AD29:AD31"/>
    <mergeCell ref="AE29:AE31"/>
    <mergeCell ref="AF29:AF31"/>
    <mergeCell ref="AG29:AG31"/>
    <mergeCell ref="AC14:AC16"/>
    <mergeCell ref="AD14:AD16"/>
    <mergeCell ref="AE14:AE16"/>
    <mergeCell ref="AF14:AF16"/>
    <mergeCell ref="AG14:AG16"/>
    <mergeCell ref="AC17:AC25"/>
    <mergeCell ref="AD17:AD19"/>
    <mergeCell ref="AE17:AE19"/>
    <mergeCell ref="AF17:AF19"/>
    <mergeCell ref="AG17:AG19"/>
    <mergeCell ref="AD20:AD22"/>
    <mergeCell ref="AE20:AE22"/>
    <mergeCell ref="AF20:AF22"/>
    <mergeCell ref="AG20:AG22"/>
    <mergeCell ref="AD23:AD25"/>
    <mergeCell ref="AE23:AE25"/>
    <mergeCell ref="AF23:AF25"/>
    <mergeCell ref="AG23:AG25"/>
    <mergeCell ref="AC8:AG8"/>
    <mergeCell ref="AC9:AD9"/>
    <mergeCell ref="AE9:AE10"/>
    <mergeCell ref="AF9:AF10"/>
    <mergeCell ref="AG9:AG10"/>
    <mergeCell ref="AC11:AC13"/>
    <mergeCell ref="AD11:AD13"/>
    <mergeCell ref="AE11:AE13"/>
    <mergeCell ref="AF11:AF13"/>
    <mergeCell ref="AG11:AG13"/>
    <mergeCell ref="O41:O43"/>
    <mergeCell ref="V44:V46"/>
    <mergeCell ref="W44:W46"/>
    <mergeCell ref="O44:O46"/>
    <mergeCell ref="P44:P46"/>
    <mergeCell ref="Q44:Q46"/>
    <mergeCell ref="R44:R46"/>
    <mergeCell ref="T44:T46"/>
    <mergeCell ref="U44:U46"/>
    <mergeCell ref="V41:V43"/>
    <mergeCell ref="W41:W43"/>
    <mergeCell ref="P41:P43"/>
    <mergeCell ref="Q41:Q43"/>
    <mergeCell ref="R41:R43"/>
    <mergeCell ref="T41:T43"/>
    <mergeCell ref="U41:U43"/>
    <mergeCell ref="T38:T40"/>
    <mergeCell ref="U38:U40"/>
    <mergeCell ref="V38:V40"/>
    <mergeCell ref="W38:W40"/>
    <mergeCell ref="A41:A43"/>
    <mergeCell ref="B41:B43"/>
    <mergeCell ref="E41:E43"/>
    <mergeCell ref="F41:F43"/>
    <mergeCell ref="G41:G43"/>
    <mergeCell ref="H41:H43"/>
    <mergeCell ref="K35:K46"/>
    <mergeCell ref="L35:L46"/>
    <mergeCell ref="I38:I40"/>
    <mergeCell ref="J38:J40"/>
    <mergeCell ref="I41:I43"/>
    <mergeCell ref="J41:J43"/>
    <mergeCell ref="A44:A46"/>
    <mergeCell ref="B44:B46"/>
    <mergeCell ref="E44:E46"/>
    <mergeCell ref="F44:F46"/>
    <mergeCell ref="G44:G46"/>
    <mergeCell ref="H44:H46"/>
    <mergeCell ref="I44:I46"/>
    <mergeCell ref="J44:J46"/>
    <mergeCell ref="T35:T37"/>
    <mergeCell ref="U35:U37"/>
    <mergeCell ref="V35:V37"/>
    <mergeCell ref="W35:W37"/>
    <mergeCell ref="A38:A40"/>
    <mergeCell ref="B38:B40"/>
    <mergeCell ref="E38:E40"/>
    <mergeCell ref="F38:F40"/>
    <mergeCell ref="G38:G40"/>
    <mergeCell ref="H38:H40"/>
    <mergeCell ref="N35:N46"/>
    <mergeCell ref="O35:O37"/>
    <mergeCell ref="P35:P37"/>
    <mergeCell ref="Q35:Q37"/>
    <mergeCell ref="R35:R37"/>
    <mergeCell ref="S35:S46"/>
    <mergeCell ref="O38:O40"/>
    <mergeCell ref="P38:P40"/>
    <mergeCell ref="Q38:Q40"/>
    <mergeCell ref="R38:R40"/>
    <mergeCell ref="G35:G37"/>
    <mergeCell ref="H35:H37"/>
    <mergeCell ref="I35:I37"/>
    <mergeCell ref="J35:J37"/>
    <mergeCell ref="A35:A37"/>
    <mergeCell ref="B35:B37"/>
    <mergeCell ref="C35:C46"/>
    <mergeCell ref="E35:E37"/>
    <mergeCell ref="F35:F37"/>
    <mergeCell ref="H32:H34"/>
    <mergeCell ref="I32:I34"/>
    <mergeCell ref="J32:J34"/>
    <mergeCell ref="N32:N34"/>
    <mergeCell ref="W29:W31"/>
    <mergeCell ref="A32:A34"/>
    <mergeCell ref="B32:B34"/>
    <mergeCell ref="E32:E34"/>
    <mergeCell ref="F32:F34"/>
    <mergeCell ref="G32:G34"/>
    <mergeCell ref="H29:H31"/>
    <mergeCell ref="I29:I31"/>
    <mergeCell ref="J29:J31"/>
    <mergeCell ref="N29:N31"/>
    <mergeCell ref="O29:O31"/>
    <mergeCell ref="P29:P31"/>
    <mergeCell ref="S32:S34"/>
    <mergeCell ref="T32:T34"/>
    <mergeCell ref="U32:U34"/>
    <mergeCell ref="V32:V34"/>
    <mergeCell ref="W32:W34"/>
    <mergeCell ref="O32:O34"/>
    <mergeCell ref="P32:P34"/>
    <mergeCell ref="S26:S28"/>
    <mergeCell ref="T26:T28"/>
    <mergeCell ref="U26:U28"/>
    <mergeCell ref="V26:V28"/>
    <mergeCell ref="W26:W28"/>
    <mergeCell ref="A29:A31"/>
    <mergeCell ref="B29:B31"/>
    <mergeCell ref="E29:E31"/>
    <mergeCell ref="F29:F31"/>
    <mergeCell ref="G29:G31"/>
    <mergeCell ref="L26:L34"/>
    <mergeCell ref="N26:N28"/>
    <mergeCell ref="O26:O28"/>
    <mergeCell ref="P26:P28"/>
    <mergeCell ref="Q26:Q28"/>
    <mergeCell ref="R26:R28"/>
    <mergeCell ref="Q29:Q31"/>
    <mergeCell ref="R29:R31"/>
    <mergeCell ref="Q32:Q34"/>
    <mergeCell ref="R32:R34"/>
    <mergeCell ref="S29:S31"/>
    <mergeCell ref="T29:T31"/>
    <mergeCell ref="U29:U31"/>
    <mergeCell ref="V29:V31"/>
    <mergeCell ref="B26:B28"/>
    <mergeCell ref="E26:E28"/>
    <mergeCell ref="F26:F28"/>
    <mergeCell ref="G26:G28"/>
    <mergeCell ref="H26:H28"/>
    <mergeCell ref="I26:I28"/>
    <mergeCell ref="J26:J28"/>
    <mergeCell ref="K26:K34"/>
    <mergeCell ref="P23:P25"/>
    <mergeCell ref="W23:W25"/>
    <mergeCell ref="Q23:Q25"/>
    <mergeCell ref="R23:R25"/>
    <mergeCell ref="T23:T25"/>
    <mergeCell ref="U23:U25"/>
    <mergeCell ref="V23:V25"/>
    <mergeCell ref="P17:P19"/>
    <mergeCell ref="Q17:Q19"/>
    <mergeCell ref="R17:R19"/>
    <mergeCell ref="S17:S25"/>
    <mergeCell ref="P20:P22"/>
    <mergeCell ref="Q20:Q22"/>
    <mergeCell ref="R20:R22"/>
    <mergeCell ref="T20:T22"/>
    <mergeCell ref="U20:U22"/>
    <mergeCell ref="T17:T19"/>
    <mergeCell ref="U17:U19"/>
    <mergeCell ref="A23:A25"/>
    <mergeCell ref="B23:B25"/>
    <mergeCell ref="E23:E25"/>
    <mergeCell ref="F23:F25"/>
    <mergeCell ref="G23:G25"/>
    <mergeCell ref="H23:H25"/>
    <mergeCell ref="I23:I25"/>
    <mergeCell ref="N17:N25"/>
    <mergeCell ref="O17:O19"/>
    <mergeCell ref="O20:O22"/>
    <mergeCell ref="J23:J25"/>
    <mergeCell ref="O23:O25"/>
    <mergeCell ref="G20:G22"/>
    <mergeCell ref="H20:H22"/>
    <mergeCell ref="U14:U16"/>
    <mergeCell ref="V14:V16"/>
    <mergeCell ref="V20:V22"/>
    <mergeCell ref="W20:W22"/>
    <mergeCell ref="W14:W16"/>
    <mergeCell ref="A17:A19"/>
    <mergeCell ref="B17:B19"/>
    <mergeCell ref="C17:C34"/>
    <mergeCell ref="E17:E19"/>
    <mergeCell ref="F17:F19"/>
    <mergeCell ref="G17:G19"/>
    <mergeCell ref="H17:H19"/>
    <mergeCell ref="O14:O16"/>
    <mergeCell ref="P14:P16"/>
    <mergeCell ref="Q14:Q16"/>
    <mergeCell ref="R14:R16"/>
    <mergeCell ref="S14:S16"/>
    <mergeCell ref="T14:T16"/>
    <mergeCell ref="V17:V19"/>
    <mergeCell ref="W17:W19"/>
    <mergeCell ref="A20:A22"/>
    <mergeCell ref="B20:B22"/>
    <mergeCell ref="E20:E22"/>
    <mergeCell ref="F20:F22"/>
    <mergeCell ref="U11:U13"/>
    <mergeCell ref="V11:V13"/>
    <mergeCell ref="W11:W13"/>
    <mergeCell ref="A14:A16"/>
    <mergeCell ref="B14:B16"/>
    <mergeCell ref="E14:E16"/>
    <mergeCell ref="F14:F16"/>
    <mergeCell ref="G14:G16"/>
    <mergeCell ref="H14:H16"/>
    <mergeCell ref="I14:I16"/>
    <mergeCell ref="O11:O13"/>
    <mergeCell ref="P11:P13"/>
    <mergeCell ref="Q11:Q13"/>
    <mergeCell ref="R11:R13"/>
    <mergeCell ref="S11:S13"/>
    <mergeCell ref="T11:T13"/>
    <mergeCell ref="H11:H13"/>
    <mergeCell ref="I11:I13"/>
    <mergeCell ref="J11:J13"/>
    <mergeCell ref="K11:K16"/>
    <mergeCell ref="L11:L16"/>
    <mergeCell ref="N11:N13"/>
    <mergeCell ref="J14:J16"/>
    <mergeCell ref="N14:N16"/>
    <mergeCell ref="A11:A13"/>
    <mergeCell ref="B11:B13"/>
    <mergeCell ref="C11:C16"/>
    <mergeCell ref="D11:D47"/>
    <mergeCell ref="E11:E13"/>
    <mergeCell ref="F11:F13"/>
    <mergeCell ref="G11:G13"/>
    <mergeCell ref="M9:M10"/>
    <mergeCell ref="N9:O9"/>
    <mergeCell ref="G9:G10"/>
    <mergeCell ref="H9:H10"/>
    <mergeCell ref="I9:I10"/>
    <mergeCell ref="J9:J10"/>
    <mergeCell ref="K9:K10"/>
    <mergeCell ref="L9:L10"/>
    <mergeCell ref="A9:A10"/>
    <mergeCell ref="B9:B10"/>
    <mergeCell ref="I20:I22"/>
    <mergeCell ref="J20:J22"/>
    <mergeCell ref="I17:I19"/>
    <mergeCell ref="J17:J19"/>
    <mergeCell ref="K17:K25"/>
    <mergeCell ref="L17:L25"/>
    <mergeCell ref="A26:A28"/>
    <mergeCell ref="C9:C10"/>
    <mergeCell ref="D9:D10"/>
    <mergeCell ref="E9:E10"/>
    <mergeCell ref="F9:F10"/>
    <mergeCell ref="A1:B4"/>
    <mergeCell ref="C1:W4"/>
    <mergeCell ref="A5:W5"/>
    <mergeCell ref="A6:W6"/>
    <mergeCell ref="A7:W7"/>
    <mergeCell ref="A8:M8"/>
    <mergeCell ref="N8:R8"/>
    <mergeCell ref="S8:W8"/>
    <mergeCell ref="U9:U10"/>
    <mergeCell ref="V9:V10"/>
    <mergeCell ref="W9:W10"/>
    <mergeCell ref="P9:P10"/>
    <mergeCell ref="Q9:Q10"/>
    <mergeCell ref="R9:R10"/>
    <mergeCell ref="S9:T9"/>
    <mergeCell ref="X8:AB8"/>
    <mergeCell ref="X9:Y9"/>
    <mergeCell ref="Z9:Z10"/>
    <mergeCell ref="AA9:AA10"/>
    <mergeCell ref="AB9:AB10"/>
    <mergeCell ref="X11:X13"/>
    <mergeCell ref="Y11:Y13"/>
    <mergeCell ref="Z11:Z13"/>
    <mergeCell ref="AA11:AA13"/>
    <mergeCell ref="AB11:AB13"/>
    <mergeCell ref="X14:X16"/>
    <mergeCell ref="Y14:Y16"/>
    <mergeCell ref="Z14:Z16"/>
    <mergeCell ref="AA14:AA16"/>
    <mergeCell ref="AB14:AB16"/>
    <mergeCell ref="X17:X25"/>
    <mergeCell ref="Y17:Y19"/>
    <mergeCell ref="Z17:Z19"/>
    <mergeCell ref="AA17:AA19"/>
    <mergeCell ref="AB17:AB19"/>
    <mergeCell ref="Y20:Y22"/>
    <mergeCell ref="Z20:Z22"/>
    <mergeCell ref="AA20:AA22"/>
    <mergeCell ref="AB20:AB22"/>
    <mergeCell ref="Y23:Y25"/>
    <mergeCell ref="Z23:Z25"/>
    <mergeCell ref="AA23:AA25"/>
    <mergeCell ref="AB23:AB25"/>
    <mergeCell ref="X26:X28"/>
    <mergeCell ref="Y26:Y28"/>
    <mergeCell ref="Z26:Z28"/>
    <mergeCell ref="AA26:AA28"/>
    <mergeCell ref="AB26:AB28"/>
    <mergeCell ref="X29:X31"/>
    <mergeCell ref="Y29:Y31"/>
    <mergeCell ref="Z29:Z31"/>
    <mergeCell ref="AA29:AA31"/>
    <mergeCell ref="AB29:AB31"/>
    <mergeCell ref="X32:X34"/>
    <mergeCell ref="Y32:Y34"/>
    <mergeCell ref="Z32:Z34"/>
    <mergeCell ref="AA32:AA34"/>
    <mergeCell ref="AB32:AB34"/>
    <mergeCell ref="X35:X46"/>
    <mergeCell ref="Y35:Y37"/>
    <mergeCell ref="Z35:Z37"/>
    <mergeCell ref="AA35:AA37"/>
    <mergeCell ref="AB35:AB37"/>
    <mergeCell ref="Y38:Y40"/>
    <mergeCell ref="Z38:Z40"/>
    <mergeCell ref="AA38:AA40"/>
    <mergeCell ref="AB38:AB40"/>
    <mergeCell ref="Y41:Y43"/>
    <mergeCell ref="Z41:Z43"/>
    <mergeCell ref="AA41:AA43"/>
    <mergeCell ref="AB41:AB43"/>
    <mergeCell ref="Y44:Y46"/>
    <mergeCell ref="Z44:Z46"/>
    <mergeCell ref="AA44:AA46"/>
    <mergeCell ref="AB44:AB46"/>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5"/>
  <sheetViews>
    <sheetView topLeftCell="X4" zoomScale="80" zoomScaleNormal="80" workbookViewId="0">
      <selection activeCell="AD11" sqref="AD11"/>
    </sheetView>
  </sheetViews>
  <sheetFormatPr baseColWidth="10" defaultRowHeight="15"/>
  <cols>
    <col min="1" max="1" width="36" style="84" customWidth="1"/>
    <col min="2" max="2" width="40.28515625" style="84" customWidth="1"/>
    <col min="3" max="3" width="29.85546875" customWidth="1"/>
    <col min="4" max="4" width="19" customWidth="1"/>
    <col min="5" max="5" width="37.7109375" style="84" customWidth="1"/>
    <col min="6" max="6" width="13.7109375" customWidth="1"/>
    <col min="7" max="7" width="13" customWidth="1"/>
    <col min="8" max="8" width="14.140625" customWidth="1"/>
    <col min="9" max="9" width="15.140625" customWidth="1"/>
    <col min="10" max="10" width="19.28515625" customWidth="1"/>
    <col min="11" max="11" width="14.42578125" customWidth="1"/>
    <col min="12" max="12" width="12.42578125" customWidth="1"/>
    <col min="13" max="13" width="13.28515625" customWidth="1"/>
    <col min="14" max="14" width="20.85546875" customWidth="1"/>
    <col min="15" max="15" width="16.28515625" customWidth="1"/>
    <col min="16" max="16" width="37.140625" customWidth="1"/>
    <col min="17" max="17" width="16.7109375" customWidth="1"/>
    <col min="18" max="18" width="21.5703125" customWidth="1"/>
    <col min="19" max="19" width="20.85546875" customWidth="1"/>
    <col min="20" max="20" width="16.28515625" customWidth="1"/>
    <col min="21" max="21" width="34.5703125" customWidth="1"/>
    <col min="22" max="22" width="16.7109375" customWidth="1"/>
    <col min="23" max="23" width="27.28515625" customWidth="1"/>
    <col min="24" max="24" width="20.85546875" customWidth="1"/>
    <col min="25" max="25" width="21" customWidth="1"/>
    <col min="26" max="26" width="36.42578125" customWidth="1"/>
    <col min="27" max="27" width="16.7109375" customWidth="1"/>
    <col min="28" max="28" width="21.5703125" customWidth="1"/>
    <col min="29" max="29" width="20.85546875" customWidth="1"/>
    <col min="30" max="30" width="16.28515625" customWidth="1"/>
    <col min="31" max="31" width="36" customWidth="1"/>
    <col min="32" max="32" width="16.7109375" customWidth="1"/>
    <col min="33" max="33" width="21.5703125" customWidth="1"/>
    <col min="34" max="34" width="22.140625" style="84" bestFit="1" customWidth="1"/>
    <col min="242" max="242" width="24.28515625" customWidth="1"/>
    <col min="243" max="244" width="24.7109375" customWidth="1"/>
    <col min="245" max="245" width="17.7109375" customWidth="1"/>
    <col min="247" max="247" width="12.42578125" customWidth="1"/>
    <col min="248" max="248" width="12" customWidth="1"/>
    <col min="249" max="249" width="20.85546875" customWidth="1"/>
    <col min="250" max="250" width="17.7109375" customWidth="1"/>
    <col min="251" max="251" width="20" customWidth="1"/>
    <col min="252" max="252" width="33.28515625" customWidth="1"/>
    <col min="253" max="253" width="12.42578125" customWidth="1"/>
    <col min="254" max="254" width="21.5703125" customWidth="1"/>
    <col min="255" max="256" width="19" customWidth="1"/>
    <col min="257" max="257" width="16.42578125" customWidth="1"/>
    <col min="258" max="258" width="25" customWidth="1"/>
    <col min="260" max="260" width="22.5703125" customWidth="1"/>
    <col min="261" max="261" width="20.42578125" customWidth="1"/>
    <col min="262" max="262" width="16.7109375" customWidth="1"/>
    <col min="263" max="263" width="19.5703125" customWidth="1"/>
    <col min="264" max="264" width="24.5703125" customWidth="1"/>
    <col min="265" max="265" width="14.140625" customWidth="1"/>
    <col min="266" max="266" width="24.5703125" customWidth="1"/>
    <col min="267" max="267" width="19.42578125" customWidth="1"/>
    <col min="269" max="269" width="14.28515625" customWidth="1"/>
    <col min="270" max="270" width="19.42578125" customWidth="1"/>
    <col min="271" max="271" width="13.28515625" customWidth="1"/>
    <col min="272" max="272" width="19.28515625" customWidth="1"/>
    <col min="498" max="498" width="24.28515625" customWidth="1"/>
    <col min="499" max="500" width="24.7109375" customWidth="1"/>
    <col min="501" max="501" width="17.7109375" customWidth="1"/>
    <col min="503" max="503" width="12.42578125" customWidth="1"/>
    <col min="504" max="504" width="12" customWidth="1"/>
    <col min="505" max="505" width="20.85546875" customWidth="1"/>
    <col min="506" max="506" width="17.7109375" customWidth="1"/>
    <col min="507" max="507" width="20" customWidth="1"/>
    <col min="508" max="508" width="33.28515625" customWidth="1"/>
    <col min="509" max="509" width="12.42578125" customWidth="1"/>
    <col min="510" max="510" width="21.5703125" customWidth="1"/>
    <col min="511" max="512" width="19" customWidth="1"/>
    <col min="513" max="513" width="16.42578125" customWidth="1"/>
    <col min="514" max="514" width="25" customWidth="1"/>
    <col min="516" max="516" width="22.5703125" customWidth="1"/>
    <col min="517" max="517" width="20.42578125" customWidth="1"/>
    <col min="518" max="518" width="16.7109375" customWidth="1"/>
    <col min="519" max="519" width="19.5703125" customWidth="1"/>
    <col min="520" max="520" width="24.5703125" customWidth="1"/>
    <col min="521" max="521" width="14.140625" customWidth="1"/>
    <col min="522" max="522" width="24.5703125" customWidth="1"/>
    <col min="523" max="523" width="19.42578125" customWidth="1"/>
    <col min="525" max="525" width="14.28515625" customWidth="1"/>
    <col min="526" max="526" width="19.42578125" customWidth="1"/>
    <col min="527" max="527" width="13.28515625" customWidth="1"/>
    <col min="528" max="528" width="19.28515625" customWidth="1"/>
    <col min="754" max="754" width="24.28515625" customWidth="1"/>
    <col min="755" max="756" width="24.7109375" customWidth="1"/>
    <col min="757" max="757" width="17.7109375" customWidth="1"/>
    <col min="759" max="759" width="12.42578125" customWidth="1"/>
    <col min="760" max="760" width="12" customWidth="1"/>
    <col min="761" max="761" width="20.85546875" customWidth="1"/>
    <col min="762" max="762" width="17.7109375" customWidth="1"/>
    <col min="763" max="763" width="20" customWidth="1"/>
    <col min="764" max="764" width="33.28515625" customWidth="1"/>
    <col min="765" max="765" width="12.42578125" customWidth="1"/>
    <col min="766" max="766" width="21.5703125" customWidth="1"/>
    <col min="767" max="768" width="19" customWidth="1"/>
    <col min="769" max="769" width="16.42578125" customWidth="1"/>
    <col min="770" max="770" width="25" customWidth="1"/>
    <col min="772" max="772" width="22.5703125" customWidth="1"/>
    <col min="773" max="773" width="20.42578125" customWidth="1"/>
    <col min="774" max="774" width="16.7109375" customWidth="1"/>
    <col min="775" max="775" width="19.5703125" customWidth="1"/>
    <col min="776" max="776" width="24.5703125" customWidth="1"/>
    <col min="777" max="777" width="14.140625" customWidth="1"/>
    <col min="778" max="778" width="24.5703125" customWidth="1"/>
    <col min="779" max="779" width="19.42578125" customWidth="1"/>
    <col min="781" max="781" width="14.28515625" customWidth="1"/>
    <col min="782" max="782" width="19.42578125" customWidth="1"/>
    <col min="783" max="783" width="13.28515625" customWidth="1"/>
    <col min="784" max="784" width="19.28515625" customWidth="1"/>
    <col min="1010" max="1010" width="24.28515625" customWidth="1"/>
    <col min="1011" max="1012" width="24.7109375" customWidth="1"/>
    <col min="1013" max="1013" width="17.7109375" customWidth="1"/>
    <col min="1015" max="1015" width="12.42578125" customWidth="1"/>
    <col min="1016" max="1016" width="12" customWidth="1"/>
    <col min="1017" max="1017" width="20.85546875" customWidth="1"/>
    <col min="1018" max="1018" width="17.7109375" customWidth="1"/>
    <col min="1019" max="1019" width="20" customWidth="1"/>
    <col min="1020" max="1020" width="33.28515625" customWidth="1"/>
    <col min="1021" max="1021" width="12.42578125" customWidth="1"/>
    <col min="1022" max="1022" width="21.5703125" customWidth="1"/>
    <col min="1023" max="1024" width="19" customWidth="1"/>
    <col min="1025" max="1025" width="16.42578125" customWidth="1"/>
    <col min="1026" max="1026" width="25" customWidth="1"/>
    <col min="1028" max="1028" width="22.5703125" customWidth="1"/>
    <col min="1029" max="1029" width="20.42578125" customWidth="1"/>
    <col min="1030" max="1030" width="16.7109375" customWidth="1"/>
    <col min="1031" max="1031" width="19.5703125" customWidth="1"/>
    <col min="1032" max="1032" width="24.5703125" customWidth="1"/>
    <col min="1033" max="1033" width="14.140625" customWidth="1"/>
    <col min="1034" max="1034" width="24.5703125" customWidth="1"/>
    <col min="1035" max="1035" width="19.42578125" customWidth="1"/>
    <col min="1037" max="1037" width="14.28515625" customWidth="1"/>
    <col min="1038" max="1038" width="19.42578125" customWidth="1"/>
    <col min="1039" max="1039" width="13.28515625" customWidth="1"/>
    <col min="1040" max="1040" width="19.28515625" customWidth="1"/>
    <col min="1266" max="1266" width="24.28515625" customWidth="1"/>
    <col min="1267" max="1268" width="24.7109375" customWidth="1"/>
    <col min="1269" max="1269" width="17.7109375" customWidth="1"/>
    <col min="1271" max="1271" width="12.42578125" customWidth="1"/>
    <col min="1272" max="1272" width="12" customWidth="1"/>
    <col min="1273" max="1273" width="20.85546875" customWidth="1"/>
    <col min="1274" max="1274" width="17.7109375" customWidth="1"/>
    <col min="1275" max="1275" width="20" customWidth="1"/>
    <col min="1276" max="1276" width="33.28515625" customWidth="1"/>
    <col min="1277" max="1277" width="12.42578125" customWidth="1"/>
    <col min="1278" max="1278" width="21.5703125" customWidth="1"/>
    <col min="1279" max="1280" width="19" customWidth="1"/>
    <col min="1281" max="1281" width="16.42578125" customWidth="1"/>
    <col min="1282" max="1282" width="25" customWidth="1"/>
    <col min="1284" max="1284" width="22.5703125" customWidth="1"/>
    <col min="1285" max="1285" width="20.42578125" customWidth="1"/>
    <col min="1286" max="1286" width="16.7109375" customWidth="1"/>
    <col min="1287" max="1287" width="19.5703125" customWidth="1"/>
    <col min="1288" max="1288" width="24.5703125" customWidth="1"/>
    <col min="1289" max="1289" width="14.140625" customWidth="1"/>
    <col min="1290" max="1290" width="24.5703125" customWidth="1"/>
    <col min="1291" max="1291" width="19.42578125" customWidth="1"/>
    <col min="1293" max="1293" width="14.28515625" customWidth="1"/>
    <col min="1294" max="1294" width="19.42578125" customWidth="1"/>
    <col min="1295" max="1295" width="13.28515625" customWidth="1"/>
    <col min="1296" max="1296" width="19.28515625" customWidth="1"/>
    <col min="1522" max="1522" width="24.28515625" customWidth="1"/>
    <col min="1523" max="1524" width="24.7109375" customWidth="1"/>
    <col min="1525" max="1525" width="17.7109375" customWidth="1"/>
    <col min="1527" max="1527" width="12.42578125" customWidth="1"/>
    <col min="1528" max="1528" width="12" customWidth="1"/>
    <col min="1529" max="1529" width="20.85546875" customWidth="1"/>
    <col min="1530" max="1530" width="17.7109375" customWidth="1"/>
    <col min="1531" max="1531" width="20" customWidth="1"/>
    <col min="1532" max="1532" width="33.28515625" customWidth="1"/>
    <col min="1533" max="1533" width="12.42578125" customWidth="1"/>
    <col min="1534" max="1534" width="21.5703125" customWidth="1"/>
    <col min="1535" max="1536" width="19" customWidth="1"/>
    <col min="1537" max="1537" width="16.42578125" customWidth="1"/>
    <col min="1538" max="1538" width="25" customWidth="1"/>
    <col min="1540" max="1540" width="22.5703125" customWidth="1"/>
    <col min="1541" max="1541" width="20.42578125" customWidth="1"/>
    <col min="1542" max="1542" width="16.7109375" customWidth="1"/>
    <col min="1543" max="1543" width="19.5703125" customWidth="1"/>
    <col min="1544" max="1544" width="24.5703125" customWidth="1"/>
    <col min="1545" max="1545" width="14.140625" customWidth="1"/>
    <col min="1546" max="1546" width="24.5703125" customWidth="1"/>
    <col min="1547" max="1547" width="19.42578125" customWidth="1"/>
    <col min="1549" max="1549" width="14.28515625" customWidth="1"/>
    <col min="1550" max="1550" width="19.42578125" customWidth="1"/>
    <col min="1551" max="1551" width="13.28515625" customWidth="1"/>
    <col min="1552" max="1552" width="19.28515625" customWidth="1"/>
    <col min="1778" max="1778" width="24.28515625" customWidth="1"/>
    <col min="1779" max="1780" width="24.7109375" customWidth="1"/>
    <col min="1781" max="1781" width="17.7109375" customWidth="1"/>
    <col min="1783" max="1783" width="12.42578125" customWidth="1"/>
    <col min="1784" max="1784" width="12" customWidth="1"/>
    <col min="1785" max="1785" width="20.85546875" customWidth="1"/>
    <col min="1786" max="1786" width="17.7109375" customWidth="1"/>
    <col min="1787" max="1787" width="20" customWidth="1"/>
    <col min="1788" max="1788" width="33.28515625" customWidth="1"/>
    <col min="1789" max="1789" width="12.42578125" customWidth="1"/>
    <col min="1790" max="1790" width="21.5703125" customWidth="1"/>
    <col min="1791" max="1792" width="19" customWidth="1"/>
    <col min="1793" max="1793" width="16.42578125" customWidth="1"/>
    <col min="1794" max="1794" width="25" customWidth="1"/>
    <col min="1796" max="1796" width="22.5703125" customWidth="1"/>
    <col min="1797" max="1797" width="20.42578125" customWidth="1"/>
    <col min="1798" max="1798" width="16.7109375" customWidth="1"/>
    <col min="1799" max="1799" width="19.5703125" customWidth="1"/>
    <col min="1800" max="1800" width="24.5703125" customWidth="1"/>
    <col min="1801" max="1801" width="14.140625" customWidth="1"/>
    <col min="1802" max="1802" width="24.5703125" customWidth="1"/>
    <col min="1803" max="1803" width="19.42578125" customWidth="1"/>
    <col min="1805" max="1805" width="14.28515625" customWidth="1"/>
    <col min="1806" max="1806" width="19.42578125" customWidth="1"/>
    <col min="1807" max="1807" width="13.28515625" customWidth="1"/>
    <col min="1808" max="1808" width="19.28515625" customWidth="1"/>
    <col min="2034" max="2034" width="24.28515625" customWidth="1"/>
    <col min="2035" max="2036" width="24.7109375" customWidth="1"/>
    <col min="2037" max="2037" width="17.7109375" customWidth="1"/>
    <col min="2039" max="2039" width="12.42578125" customWidth="1"/>
    <col min="2040" max="2040" width="12" customWidth="1"/>
    <col min="2041" max="2041" width="20.85546875" customWidth="1"/>
    <col min="2042" max="2042" width="17.7109375" customWidth="1"/>
    <col min="2043" max="2043" width="20" customWidth="1"/>
    <col min="2044" max="2044" width="33.28515625" customWidth="1"/>
    <col min="2045" max="2045" width="12.42578125" customWidth="1"/>
    <col min="2046" max="2046" width="21.5703125" customWidth="1"/>
    <col min="2047" max="2048" width="19" customWidth="1"/>
    <col min="2049" max="2049" width="16.42578125" customWidth="1"/>
    <col min="2050" max="2050" width="25" customWidth="1"/>
    <col min="2052" max="2052" width="22.5703125" customWidth="1"/>
    <col min="2053" max="2053" width="20.42578125" customWidth="1"/>
    <col min="2054" max="2054" width="16.7109375" customWidth="1"/>
    <col min="2055" max="2055" width="19.5703125" customWidth="1"/>
    <col min="2056" max="2056" width="24.5703125" customWidth="1"/>
    <col min="2057" max="2057" width="14.140625" customWidth="1"/>
    <col min="2058" max="2058" width="24.5703125" customWidth="1"/>
    <col min="2059" max="2059" width="19.42578125" customWidth="1"/>
    <col min="2061" max="2061" width="14.28515625" customWidth="1"/>
    <col min="2062" max="2062" width="19.42578125" customWidth="1"/>
    <col min="2063" max="2063" width="13.28515625" customWidth="1"/>
    <col min="2064" max="2064" width="19.28515625" customWidth="1"/>
    <col min="2290" max="2290" width="24.28515625" customWidth="1"/>
    <col min="2291" max="2292" width="24.7109375" customWidth="1"/>
    <col min="2293" max="2293" width="17.7109375" customWidth="1"/>
    <col min="2295" max="2295" width="12.42578125" customWidth="1"/>
    <col min="2296" max="2296" width="12" customWidth="1"/>
    <col min="2297" max="2297" width="20.85546875" customWidth="1"/>
    <col min="2298" max="2298" width="17.7109375" customWidth="1"/>
    <col min="2299" max="2299" width="20" customWidth="1"/>
    <col min="2300" max="2300" width="33.28515625" customWidth="1"/>
    <col min="2301" max="2301" width="12.42578125" customWidth="1"/>
    <col min="2302" max="2302" width="21.5703125" customWidth="1"/>
    <col min="2303" max="2304" width="19" customWidth="1"/>
    <col min="2305" max="2305" width="16.42578125" customWidth="1"/>
    <col min="2306" max="2306" width="25" customWidth="1"/>
    <col min="2308" max="2308" width="22.5703125" customWidth="1"/>
    <col min="2309" max="2309" width="20.42578125" customWidth="1"/>
    <col min="2310" max="2310" width="16.7109375" customWidth="1"/>
    <col min="2311" max="2311" width="19.5703125" customWidth="1"/>
    <col min="2312" max="2312" width="24.5703125" customWidth="1"/>
    <col min="2313" max="2313" width="14.140625" customWidth="1"/>
    <col min="2314" max="2314" width="24.5703125" customWidth="1"/>
    <col min="2315" max="2315" width="19.42578125" customWidth="1"/>
    <col min="2317" max="2317" width="14.28515625" customWidth="1"/>
    <col min="2318" max="2318" width="19.42578125" customWidth="1"/>
    <col min="2319" max="2319" width="13.28515625" customWidth="1"/>
    <col min="2320" max="2320" width="19.28515625" customWidth="1"/>
    <col min="2546" max="2546" width="24.28515625" customWidth="1"/>
    <col min="2547" max="2548" width="24.7109375" customWidth="1"/>
    <col min="2549" max="2549" width="17.7109375" customWidth="1"/>
    <col min="2551" max="2551" width="12.42578125" customWidth="1"/>
    <col min="2552" max="2552" width="12" customWidth="1"/>
    <col min="2553" max="2553" width="20.85546875" customWidth="1"/>
    <col min="2554" max="2554" width="17.7109375" customWidth="1"/>
    <col min="2555" max="2555" width="20" customWidth="1"/>
    <col min="2556" max="2556" width="33.28515625" customWidth="1"/>
    <col min="2557" max="2557" width="12.42578125" customWidth="1"/>
    <col min="2558" max="2558" width="21.5703125" customWidth="1"/>
    <col min="2559" max="2560" width="19" customWidth="1"/>
    <col min="2561" max="2561" width="16.42578125" customWidth="1"/>
    <col min="2562" max="2562" width="25" customWidth="1"/>
    <col min="2564" max="2564" width="22.5703125" customWidth="1"/>
    <col min="2565" max="2565" width="20.42578125" customWidth="1"/>
    <col min="2566" max="2566" width="16.7109375" customWidth="1"/>
    <col min="2567" max="2567" width="19.5703125" customWidth="1"/>
    <col min="2568" max="2568" width="24.5703125" customWidth="1"/>
    <col min="2569" max="2569" width="14.140625" customWidth="1"/>
    <col min="2570" max="2570" width="24.5703125" customWidth="1"/>
    <col min="2571" max="2571" width="19.42578125" customWidth="1"/>
    <col min="2573" max="2573" width="14.28515625" customWidth="1"/>
    <col min="2574" max="2574" width="19.42578125" customWidth="1"/>
    <col min="2575" max="2575" width="13.28515625" customWidth="1"/>
    <col min="2576" max="2576" width="19.28515625" customWidth="1"/>
    <col min="2802" max="2802" width="24.28515625" customWidth="1"/>
    <col min="2803" max="2804" width="24.7109375" customWidth="1"/>
    <col min="2805" max="2805" width="17.7109375" customWidth="1"/>
    <col min="2807" max="2807" width="12.42578125" customWidth="1"/>
    <col min="2808" max="2808" width="12" customWidth="1"/>
    <col min="2809" max="2809" width="20.85546875" customWidth="1"/>
    <col min="2810" max="2810" width="17.7109375" customWidth="1"/>
    <col min="2811" max="2811" width="20" customWidth="1"/>
    <col min="2812" max="2812" width="33.28515625" customWidth="1"/>
    <col min="2813" max="2813" width="12.42578125" customWidth="1"/>
    <col min="2814" max="2814" width="21.5703125" customWidth="1"/>
    <col min="2815" max="2816" width="19" customWidth="1"/>
    <col min="2817" max="2817" width="16.42578125" customWidth="1"/>
    <col min="2818" max="2818" width="25" customWidth="1"/>
    <col min="2820" max="2820" width="22.5703125" customWidth="1"/>
    <col min="2821" max="2821" width="20.42578125" customWidth="1"/>
    <col min="2822" max="2822" width="16.7109375" customWidth="1"/>
    <col min="2823" max="2823" width="19.5703125" customWidth="1"/>
    <col min="2824" max="2824" width="24.5703125" customWidth="1"/>
    <col min="2825" max="2825" width="14.140625" customWidth="1"/>
    <col min="2826" max="2826" width="24.5703125" customWidth="1"/>
    <col min="2827" max="2827" width="19.42578125" customWidth="1"/>
    <col min="2829" max="2829" width="14.28515625" customWidth="1"/>
    <col min="2830" max="2830" width="19.42578125" customWidth="1"/>
    <col min="2831" max="2831" width="13.28515625" customWidth="1"/>
    <col min="2832" max="2832" width="19.28515625" customWidth="1"/>
    <col min="3058" max="3058" width="24.28515625" customWidth="1"/>
    <col min="3059" max="3060" width="24.7109375" customWidth="1"/>
    <col min="3061" max="3061" width="17.7109375" customWidth="1"/>
    <col min="3063" max="3063" width="12.42578125" customWidth="1"/>
    <col min="3064" max="3064" width="12" customWidth="1"/>
    <col min="3065" max="3065" width="20.85546875" customWidth="1"/>
    <col min="3066" max="3066" width="17.7109375" customWidth="1"/>
    <col min="3067" max="3067" width="20" customWidth="1"/>
    <col min="3068" max="3068" width="33.28515625" customWidth="1"/>
    <col min="3069" max="3069" width="12.42578125" customWidth="1"/>
    <col min="3070" max="3070" width="21.5703125" customWidth="1"/>
    <col min="3071" max="3072" width="19" customWidth="1"/>
    <col min="3073" max="3073" width="16.42578125" customWidth="1"/>
    <col min="3074" max="3074" width="25" customWidth="1"/>
    <col min="3076" max="3076" width="22.5703125" customWidth="1"/>
    <col min="3077" max="3077" width="20.42578125" customWidth="1"/>
    <col min="3078" max="3078" width="16.7109375" customWidth="1"/>
    <col min="3079" max="3079" width="19.5703125" customWidth="1"/>
    <col min="3080" max="3080" width="24.5703125" customWidth="1"/>
    <col min="3081" max="3081" width="14.140625" customWidth="1"/>
    <col min="3082" max="3082" width="24.5703125" customWidth="1"/>
    <col min="3083" max="3083" width="19.42578125" customWidth="1"/>
    <col min="3085" max="3085" width="14.28515625" customWidth="1"/>
    <col min="3086" max="3086" width="19.42578125" customWidth="1"/>
    <col min="3087" max="3087" width="13.28515625" customWidth="1"/>
    <col min="3088" max="3088" width="19.28515625" customWidth="1"/>
    <col min="3314" max="3314" width="24.28515625" customWidth="1"/>
    <col min="3315" max="3316" width="24.7109375" customWidth="1"/>
    <col min="3317" max="3317" width="17.7109375" customWidth="1"/>
    <col min="3319" max="3319" width="12.42578125" customWidth="1"/>
    <col min="3320" max="3320" width="12" customWidth="1"/>
    <col min="3321" max="3321" width="20.85546875" customWidth="1"/>
    <col min="3322" max="3322" width="17.7109375" customWidth="1"/>
    <col min="3323" max="3323" width="20" customWidth="1"/>
    <col min="3324" max="3324" width="33.28515625" customWidth="1"/>
    <col min="3325" max="3325" width="12.42578125" customWidth="1"/>
    <col min="3326" max="3326" width="21.5703125" customWidth="1"/>
    <col min="3327" max="3328" width="19" customWidth="1"/>
    <col min="3329" max="3329" width="16.42578125" customWidth="1"/>
    <col min="3330" max="3330" width="25" customWidth="1"/>
    <col min="3332" max="3332" width="22.5703125" customWidth="1"/>
    <col min="3333" max="3333" width="20.42578125" customWidth="1"/>
    <col min="3334" max="3334" width="16.7109375" customWidth="1"/>
    <col min="3335" max="3335" width="19.5703125" customWidth="1"/>
    <col min="3336" max="3336" width="24.5703125" customWidth="1"/>
    <col min="3337" max="3337" width="14.140625" customWidth="1"/>
    <col min="3338" max="3338" width="24.5703125" customWidth="1"/>
    <col min="3339" max="3339" width="19.42578125" customWidth="1"/>
    <col min="3341" max="3341" width="14.28515625" customWidth="1"/>
    <col min="3342" max="3342" width="19.42578125" customWidth="1"/>
    <col min="3343" max="3343" width="13.28515625" customWidth="1"/>
    <col min="3344" max="3344" width="19.28515625" customWidth="1"/>
    <col min="3570" max="3570" width="24.28515625" customWidth="1"/>
    <col min="3571" max="3572" width="24.7109375" customWidth="1"/>
    <col min="3573" max="3573" width="17.7109375" customWidth="1"/>
    <col min="3575" max="3575" width="12.42578125" customWidth="1"/>
    <col min="3576" max="3576" width="12" customWidth="1"/>
    <col min="3577" max="3577" width="20.85546875" customWidth="1"/>
    <col min="3578" max="3578" width="17.7109375" customWidth="1"/>
    <col min="3579" max="3579" width="20" customWidth="1"/>
    <col min="3580" max="3580" width="33.28515625" customWidth="1"/>
    <col min="3581" max="3581" width="12.42578125" customWidth="1"/>
    <col min="3582" max="3582" width="21.5703125" customWidth="1"/>
    <col min="3583" max="3584" width="19" customWidth="1"/>
    <col min="3585" max="3585" width="16.42578125" customWidth="1"/>
    <col min="3586" max="3586" width="25" customWidth="1"/>
    <col min="3588" max="3588" width="22.5703125" customWidth="1"/>
    <col min="3589" max="3589" width="20.42578125" customWidth="1"/>
    <col min="3590" max="3590" width="16.7109375" customWidth="1"/>
    <col min="3591" max="3591" width="19.5703125" customWidth="1"/>
    <col min="3592" max="3592" width="24.5703125" customWidth="1"/>
    <col min="3593" max="3593" width="14.140625" customWidth="1"/>
    <col min="3594" max="3594" width="24.5703125" customWidth="1"/>
    <col min="3595" max="3595" width="19.42578125" customWidth="1"/>
    <col min="3597" max="3597" width="14.28515625" customWidth="1"/>
    <col min="3598" max="3598" width="19.42578125" customWidth="1"/>
    <col min="3599" max="3599" width="13.28515625" customWidth="1"/>
    <col min="3600" max="3600" width="19.28515625" customWidth="1"/>
    <col min="3826" max="3826" width="24.28515625" customWidth="1"/>
    <col min="3827" max="3828" width="24.7109375" customWidth="1"/>
    <col min="3829" max="3829" width="17.7109375" customWidth="1"/>
    <col min="3831" max="3831" width="12.42578125" customWidth="1"/>
    <col min="3832" max="3832" width="12" customWidth="1"/>
    <col min="3833" max="3833" width="20.85546875" customWidth="1"/>
    <col min="3834" max="3834" width="17.7109375" customWidth="1"/>
    <col min="3835" max="3835" width="20" customWidth="1"/>
    <col min="3836" max="3836" width="33.28515625" customWidth="1"/>
    <col min="3837" max="3837" width="12.42578125" customWidth="1"/>
    <col min="3838" max="3838" width="21.5703125" customWidth="1"/>
    <col min="3839" max="3840" width="19" customWidth="1"/>
    <col min="3841" max="3841" width="16.42578125" customWidth="1"/>
    <col min="3842" max="3842" width="25" customWidth="1"/>
    <col min="3844" max="3844" width="22.5703125" customWidth="1"/>
    <col min="3845" max="3845" width="20.42578125" customWidth="1"/>
    <col min="3846" max="3846" width="16.7109375" customWidth="1"/>
    <col min="3847" max="3847" width="19.5703125" customWidth="1"/>
    <col min="3848" max="3848" width="24.5703125" customWidth="1"/>
    <col min="3849" max="3849" width="14.140625" customWidth="1"/>
    <col min="3850" max="3850" width="24.5703125" customWidth="1"/>
    <col min="3851" max="3851" width="19.42578125" customWidth="1"/>
    <col min="3853" max="3853" width="14.28515625" customWidth="1"/>
    <col min="3854" max="3854" width="19.42578125" customWidth="1"/>
    <col min="3855" max="3855" width="13.28515625" customWidth="1"/>
    <col min="3856" max="3856" width="19.28515625" customWidth="1"/>
    <col min="4082" max="4082" width="24.28515625" customWidth="1"/>
    <col min="4083" max="4084" width="24.7109375" customWidth="1"/>
    <col min="4085" max="4085" width="17.7109375" customWidth="1"/>
    <col min="4087" max="4087" width="12.42578125" customWidth="1"/>
    <col min="4088" max="4088" width="12" customWidth="1"/>
    <col min="4089" max="4089" width="20.85546875" customWidth="1"/>
    <col min="4090" max="4090" width="17.7109375" customWidth="1"/>
    <col min="4091" max="4091" width="20" customWidth="1"/>
    <col min="4092" max="4092" width="33.28515625" customWidth="1"/>
    <col min="4093" max="4093" width="12.42578125" customWidth="1"/>
    <col min="4094" max="4094" width="21.5703125" customWidth="1"/>
    <col min="4095" max="4096" width="19" customWidth="1"/>
    <col min="4097" max="4097" width="16.42578125" customWidth="1"/>
    <col min="4098" max="4098" width="25" customWidth="1"/>
    <col min="4100" max="4100" width="22.5703125" customWidth="1"/>
    <col min="4101" max="4101" width="20.42578125" customWidth="1"/>
    <col min="4102" max="4102" width="16.7109375" customWidth="1"/>
    <col min="4103" max="4103" width="19.5703125" customWidth="1"/>
    <col min="4104" max="4104" width="24.5703125" customWidth="1"/>
    <col min="4105" max="4105" width="14.140625" customWidth="1"/>
    <col min="4106" max="4106" width="24.5703125" customWidth="1"/>
    <col min="4107" max="4107" width="19.42578125" customWidth="1"/>
    <col min="4109" max="4109" width="14.28515625" customWidth="1"/>
    <col min="4110" max="4110" width="19.42578125" customWidth="1"/>
    <col min="4111" max="4111" width="13.28515625" customWidth="1"/>
    <col min="4112" max="4112" width="19.28515625" customWidth="1"/>
    <col min="4338" max="4338" width="24.28515625" customWidth="1"/>
    <col min="4339" max="4340" width="24.7109375" customWidth="1"/>
    <col min="4341" max="4341" width="17.7109375" customWidth="1"/>
    <col min="4343" max="4343" width="12.42578125" customWidth="1"/>
    <col min="4344" max="4344" width="12" customWidth="1"/>
    <col min="4345" max="4345" width="20.85546875" customWidth="1"/>
    <col min="4346" max="4346" width="17.7109375" customWidth="1"/>
    <col min="4347" max="4347" width="20" customWidth="1"/>
    <col min="4348" max="4348" width="33.28515625" customWidth="1"/>
    <col min="4349" max="4349" width="12.42578125" customWidth="1"/>
    <col min="4350" max="4350" width="21.5703125" customWidth="1"/>
    <col min="4351" max="4352" width="19" customWidth="1"/>
    <col min="4353" max="4353" width="16.42578125" customWidth="1"/>
    <col min="4354" max="4354" width="25" customWidth="1"/>
    <col min="4356" max="4356" width="22.5703125" customWidth="1"/>
    <col min="4357" max="4357" width="20.42578125" customWidth="1"/>
    <col min="4358" max="4358" width="16.7109375" customWidth="1"/>
    <col min="4359" max="4359" width="19.5703125" customWidth="1"/>
    <col min="4360" max="4360" width="24.5703125" customWidth="1"/>
    <col min="4361" max="4361" width="14.140625" customWidth="1"/>
    <col min="4362" max="4362" width="24.5703125" customWidth="1"/>
    <col min="4363" max="4363" width="19.42578125" customWidth="1"/>
    <col min="4365" max="4365" width="14.28515625" customWidth="1"/>
    <col min="4366" max="4366" width="19.42578125" customWidth="1"/>
    <col min="4367" max="4367" width="13.28515625" customWidth="1"/>
    <col min="4368" max="4368" width="19.28515625" customWidth="1"/>
    <col min="4594" max="4594" width="24.28515625" customWidth="1"/>
    <col min="4595" max="4596" width="24.7109375" customWidth="1"/>
    <col min="4597" max="4597" width="17.7109375" customWidth="1"/>
    <col min="4599" max="4599" width="12.42578125" customWidth="1"/>
    <col min="4600" max="4600" width="12" customWidth="1"/>
    <col min="4601" max="4601" width="20.85546875" customWidth="1"/>
    <col min="4602" max="4602" width="17.7109375" customWidth="1"/>
    <col min="4603" max="4603" width="20" customWidth="1"/>
    <col min="4604" max="4604" width="33.28515625" customWidth="1"/>
    <col min="4605" max="4605" width="12.42578125" customWidth="1"/>
    <col min="4606" max="4606" width="21.5703125" customWidth="1"/>
    <col min="4607" max="4608" width="19" customWidth="1"/>
    <col min="4609" max="4609" width="16.42578125" customWidth="1"/>
    <col min="4610" max="4610" width="25" customWidth="1"/>
    <col min="4612" max="4612" width="22.5703125" customWidth="1"/>
    <col min="4613" max="4613" width="20.42578125" customWidth="1"/>
    <col min="4614" max="4614" width="16.7109375" customWidth="1"/>
    <col min="4615" max="4615" width="19.5703125" customWidth="1"/>
    <col min="4616" max="4616" width="24.5703125" customWidth="1"/>
    <col min="4617" max="4617" width="14.140625" customWidth="1"/>
    <col min="4618" max="4618" width="24.5703125" customWidth="1"/>
    <col min="4619" max="4619" width="19.42578125" customWidth="1"/>
    <col min="4621" max="4621" width="14.28515625" customWidth="1"/>
    <col min="4622" max="4622" width="19.42578125" customWidth="1"/>
    <col min="4623" max="4623" width="13.28515625" customWidth="1"/>
    <col min="4624" max="4624" width="19.28515625" customWidth="1"/>
    <col min="4850" max="4850" width="24.28515625" customWidth="1"/>
    <col min="4851" max="4852" width="24.7109375" customWidth="1"/>
    <col min="4853" max="4853" width="17.7109375" customWidth="1"/>
    <col min="4855" max="4855" width="12.42578125" customWidth="1"/>
    <col min="4856" max="4856" width="12" customWidth="1"/>
    <col min="4857" max="4857" width="20.85546875" customWidth="1"/>
    <col min="4858" max="4858" width="17.7109375" customWidth="1"/>
    <col min="4859" max="4859" width="20" customWidth="1"/>
    <col min="4860" max="4860" width="33.28515625" customWidth="1"/>
    <col min="4861" max="4861" width="12.42578125" customWidth="1"/>
    <col min="4862" max="4862" width="21.5703125" customWidth="1"/>
    <col min="4863" max="4864" width="19" customWidth="1"/>
    <col min="4865" max="4865" width="16.42578125" customWidth="1"/>
    <col min="4866" max="4866" width="25" customWidth="1"/>
    <col min="4868" max="4868" width="22.5703125" customWidth="1"/>
    <col min="4869" max="4869" width="20.42578125" customWidth="1"/>
    <col min="4870" max="4870" width="16.7109375" customWidth="1"/>
    <col min="4871" max="4871" width="19.5703125" customWidth="1"/>
    <col min="4872" max="4872" width="24.5703125" customWidth="1"/>
    <col min="4873" max="4873" width="14.140625" customWidth="1"/>
    <col min="4874" max="4874" width="24.5703125" customWidth="1"/>
    <col min="4875" max="4875" width="19.42578125" customWidth="1"/>
    <col min="4877" max="4877" width="14.28515625" customWidth="1"/>
    <col min="4878" max="4878" width="19.42578125" customWidth="1"/>
    <col min="4879" max="4879" width="13.28515625" customWidth="1"/>
    <col min="4880" max="4880" width="19.28515625" customWidth="1"/>
    <col min="5106" max="5106" width="24.28515625" customWidth="1"/>
    <col min="5107" max="5108" width="24.7109375" customWidth="1"/>
    <col min="5109" max="5109" width="17.7109375" customWidth="1"/>
    <col min="5111" max="5111" width="12.42578125" customWidth="1"/>
    <col min="5112" max="5112" width="12" customWidth="1"/>
    <col min="5113" max="5113" width="20.85546875" customWidth="1"/>
    <col min="5114" max="5114" width="17.7109375" customWidth="1"/>
    <col min="5115" max="5115" width="20" customWidth="1"/>
    <col min="5116" max="5116" width="33.28515625" customWidth="1"/>
    <col min="5117" max="5117" width="12.42578125" customWidth="1"/>
    <col min="5118" max="5118" width="21.5703125" customWidth="1"/>
    <col min="5119" max="5120" width="19" customWidth="1"/>
    <col min="5121" max="5121" width="16.42578125" customWidth="1"/>
    <col min="5122" max="5122" width="25" customWidth="1"/>
    <col min="5124" max="5124" width="22.5703125" customWidth="1"/>
    <col min="5125" max="5125" width="20.42578125" customWidth="1"/>
    <col min="5126" max="5126" width="16.7109375" customWidth="1"/>
    <col min="5127" max="5127" width="19.5703125" customWidth="1"/>
    <col min="5128" max="5128" width="24.5703125" customWidth="1"/>
    <col min="5129" max="5129" width="14.140625" customWidth="1"/>
    <col min="5130" max="5130" width="24.5703125" customWidth="1"/>
    <col min="5131" max="5131" width="19.42578125" customWidth="1"/>
    <col min="5133" max="5133" width="14.28515625" customWidth="1"/>
    <col min="5134" max="5134" width="19.42578125" customWidth="1"/>
    <col min="5135" max="5135" width="13.28515625" customWidth="1"/>
    <col min="5136" max="5136" width="19.28515625" customWidth="1"/>
    <col min="5362" max="5362" width="24.28515625" customWidth="1"/>
    <col min="5363" max="5364" width="24.7109375" customWidth="1"/>
    <col min="5365" max="5365" width="17.7109375" customWidth="1"/>
    <col min="5367" max="5367" width="12.42578125" customWidth="1"/>
    <col min="5368" max="5368" width="12" customWidth="1"/>
    <col min="5369" max="5369" width="20.85546875" customWidth="1"/>
    <col min="5370" max="5370" width="17.7109375" customWidth="1"/>
    <col min="5371" max="5371" width="20" customWidth="1"/>
    <col min="5372" max="5372" width="33.28515625" customWidth="1"/>
    <col min="5373" max="5373" width="12.42578125" customWidth="1"/>
    <col min="5374" max="5374" width="21.5703125" customWidth="1"/>
    <col min="5375" max="5376" width="19" customWidth="1"/>
    <col min="5377" max="5377" width="16.42578125" customWidth="1"/>
    <col min="5378" max="5378" width="25" customWidth="1"/>
    <col min="5380" max="5380" width="22.5703125" customWidth="1"/>
    <col min="5381" max="5381" width="20.42578125" customWidth="1"/>
    <col min="5382" max="5382" width="16.7109375" customWidth="1"/>
    <col min="5383" max="5383" width="19.5703125" customWidth="1"/>
    <col min="5384" max="5384" width="24.5703125" customWidth="1"/>
    <col min="5385" max="5385" width="14.140625" customWidth="1"/>
    <col min="5386" max="5386" width="24.5703125" customWidth="1"/>
    <col min="5387" max="5387" width="19.42578125" customWidth="1"/>
    <col min="5389" max="5389" width="14.28515625" customWidth="1"/>
    <col min="5390" max="5390" width="19.42578125" customWidth="1"/>
    <col min="5391" max="5391" width="13.28515625" customWidth="1"/>
    <col min="5392" max="5392" width="19.28515625" customWidth="1"/>
    <col min="5618" max="5618" width="24.28515625" customWidth="1"/>
    <col min="5619" max="5620" width="24.7109375" customWidth="1"/>
    <col min="5621" max="5621" width="17.7109375" customWidth="1"/>
    <col min="5623" max="5623" width="12.42578125" customWidth="1"/>
    <col min="5624" max="5624" width="12" customWidth="1"/>
    <col min="5625" max="5625" width="20.85546875" customWidth="1"/>
    <col min="5626" max="5626" width="17.7109375" customWidth="1"/>
    <col min="5627" max="5627" width="20" customWidth="1"/>
    <col min="5628" max="5628" width="33.28515625" customWidth="1"/>
    <col min="5629" max="5629" width="12.42578125" customWidth="1"/>
    <col min="5630" max="5630" width="21.5703125" customWidth="1"/>
    <col min="5631" max="5632" width="19" customWidth="1"/>
    <col min="5633" max="5633" width="16.42578125" customWidth="1"/>
    <col min="5634" max="5634" width="25" customWidth="1"/>
    <col min="5636" max="5636" width="22.5703125" customWidth="1"/>
    <col min="5637" max="5637" width="20.42578125" customWidth="1"/>
    <col min="5638" max="5638" width="16.7109375" customWidth="1"/>
    <col min="5639" max="5639" width="19.5703125" customWidth="1"/>
    <col min="5640" max="5640" width="24.5703125" customWidth="1"/>
    <col min="5641" max="5641" width="14.140625" customWidth="1"/>
    <col min="5642" max="5642" width="24.5703125" customWidth="1"/>
    <col min="5643" max="5643" width="19.42578125" customWidth="1"/>
    <col min="5645" max="5645" width="14.28515625" customWidth="1"/>
    <col min="5646" max="5646" width="19.42578125" customWidth="1"/>
    <col min="5647" max="5647" width="13.28515625" customWidth="1"/>
    <col min="5648" max="5648" width="19.28515625" customWidth="1"/>
    <col min="5874" max="5874" width="24.28515625" customWidth="1"/>
    <col min="5875" max="5876" width="24.7109375" customWidth="1"/>
    <col min="5877" max="5877" width="17.7109375" customWidth="1"/>
    <col min="5879" max="5879" width="12.42578125" customWidth="1"/>
    <col min="5880" max="5880" width="12" customWidth="1"/>
    <col min="5881" max="5881" width="20.85546875" customWidth="1"/>
    <col min="5882" max="5882" width="17.7109375" customWidth="1"/>
    <col min="5883" max="5883" width="20" customWidth="1"/>
    <col min="5884" max="5884" width="33.28515625" customWidth="1"/>
    <col min="5885" max="5885" width="12.42578125" customWidth="1"/>
    <col min="5886" max="5886" width="21.5703125" customWidth="1"/>
    <col min="5887" max="5888" width="19" customWidth="1"/>
    <col min="5889" max="5889" width="16.42578125" customWidth="1"/>
    <col min="5890" max="5890" width="25" customWidth="1"/>
    <col min="5892" max="5892" width="22.5703125" customWidth="1"/>
    <col min="5893" max="5893" width="20.42578125" customWidth="1"/>
    <col min="5894" max="5894" width="16.7109375" customWidth="1"/>
    <col min="5895" max="5895" width="19.5703125" customWidth="1"/>
    <col min="5896" max="5896" width="24.5703125" customWidth="1"/>
    <col min="5897" max="5897" width="14.140625" customWidth="1"/>
    <col min="5898" max="5898" width="24.5703125" customWidth="1"/>
    <col min="5899" max="5899" width="19.42578125" customWidth="1"/>
    <col min="5901" max="5901" width="14.28515625" customWidth="1"/>
    <col min="5902" max="5902" width="19.42578125" customWidth="1"/>
    <col min="5903" max="5903" width="13.28515625" customWidth="1"/>
    <col min="5904" max="5904" width="19.28515625" customWidth="1"/>
    <col min="6130" max="6130" width="24.28515625" customWidth="1"/>
    <col min="6131" max="6132" width="24.7109375" customWidth="1"/>
    <col min="6133" max="6133" width="17.7109375" customWidth="1"/>
    <col min="6135" max="6135" width="12.42578125" customWidth="1"/>
    <col min="6136" max="6136" width="12" customWidth="1"/>
    <col min="6137" max="6137" width="20.85546875" customWidth="1"/>
    <col min="6138" max="6138" width="17.7109375" customWidth="1"/>
    <col min="6139" max="6139" width="20" customWidth="1"/>
    <col min="6140" max="6140" width="33.28515625" customWidth="1"/>
    <col min="6141" max="6141" width="12.42578125" customWidth="1"/>
    <col min="6142" max="6142" width="21.5703125" customWidth="1"/>
    <col min="6143" max="6144" width="19" customWidth="1"/>
    <col min="6145" max="6145" width="16.42578125" customWidth="1"/>
    <col min="6146" max="6146" width="25" customWidth="1"/>
    <col min="6148" max="6148" width="22.5703125" customWidth="1"/>
    <col min="6149" max="6149" width="20.42578125" customWidth="1"/>
    <col min="6150" max="6150" width="16.7109375" customWidth="1"/>
    <col min="6151" max="6151" width="19.5703125" customWidth="1"/>
    <col min="6152" max="6152" width="24.5703125" customWidth="1"/>
    <col min="6153" max="6153" width="14.140625" customWidth="1"/>
    <col min="6154" max="6154" width="24.5703125" customWidth="1"/>
    <col min="6155" max="6155" width="19.42578125" customWidth="1"/>
    <col min="6157" max="6157" width="14.28515625" customWidth="1"/>
    <col min="6158" max="6158" width="19.42578125" customWidth="1"/>
    <col min="6159" max="6159" width="13.28515625" customWidth="1"/>
    <col min="6160" max="6160" width="19.28515625" customWidth="1"/>
    <col min="6386" max="6386" width="24.28515625" customWidth="1"/>
    <col min="6387" max="6388" width="24.7109375" customWidth="1"/>
    <col min="6389" max="6389" width="17.7109375" customWidth="1"/>
    <col min="6391" max="6391" width="12.42578125" customWidth="1"/>
    <col min="6392" max="6392" width="12" customWidth="1"/>
    <col min="6393" max="6393" width="20.85546875" customWidth="1"/>
    <col min="6394" max="6394" width="17.7109375" customWidth="1"/>
    <col min="6395" max="6395" width="20" customWidth="1"/>
    <col min="6396" max="6396" width="33.28515625" customWidth="1"/>
    <col min="6397" max="6397" width="12.42578125" customWidth="1"/>
    <col min="6398" max="6398" width="21.5703125" customWidth="1"/>
    <col min="6399" max="6400" width="19" customWidth="1"/>
    <col min="6401" max="6401" width="16.42578125" customWidth="1"/>
    <col min="6402" max="6402" width="25" customWidth="1"/>
    <col min="6404" max="6404" width="22.5703125" customWidth="1"/>
    <col min="6405" max="6405" width="20.42578125" customWidth="1"/>
    <col min="6406" max="6406" width="16.7109375" customWidth="1"/>
    <col min="6407" max="6407" width="19.5703125" customWidth="1"/>
    <col min="6408" max="6408" width="24.5703125" customWidth="1"/>
    <col min="6409" max="6409" width="14.140625" customWidth="1"/>
    <col min="6410" max="6410" width="24.5703125" customWidth="1"/>
    <col min="6411" max="6411" width="19.42578125" customWidth="1"/>
    <col min="6413" max="6413" width="14.28515625" customWidth="1"/>
    <col min="6414" max="6414" width="19.42578125" customWidth="1"/>
    <col min="6415" max="6415" width="13.28515625" customWidth="1"/>
    <col min="6416" max="6416" width="19.28515625" customWidth="1"/>
    <col min="6642" max="6642" width="24.28515625" customWidth="1"/>
    <col min="6643" max="6644" width="24.7109375" customWidth="1"/>
    <col min="6645" max="6645" width="17.7109375" customWidth="1"/>
    <col min="6647" max="6647" width="12.42578125" customWidth="1"/>
    <col min="6648" max="6648" width="12" customWidth="1"/>
    <col min="6649" max="6649" width="20.85546875" customWidth="1"/>
    <col min="6650" max="6650" width="17.7109375" customWidth="1"/>
    <col min="6651" max="6651" width="20" customWidth="1"/>
    <col min="6652" max="6652" width="33.28515625" customWidth="1"/>
    <col min="6653" max="6653" width="12.42578125" customWidth="1"/>
    <col min="6654" max="6654" width="21.5703125" customWidth="1"/>
    <col min="6655" max="6656" width="19" customWidth="1"/>
    <col min="6657" max="6657" width="16.42578125" customWidth="1"/>
    <col min="6658" max="6658" width="25" customWidth="1"/>
    <col min="6660" max="6660" width="22.5703125" customWidth="1"/>
    <col min="6661" max="6661" width="20.42578125" customWidth="1"/>
    <col min="6662" max="6662" width="16.7109375" customWidth="1"/>
    <col min="6663" max="6663" width="19.5703125" customWidth="1"/>
    <col min="6664" max="6664" width="24.5703125" customWidth="1"/>
    <col min="6665" max="6665" width="14.140625" customWidth="1"/>
    <col min="6666" max="6666" width="24.5703125" customWidth="1"/>
    <col min="6667" max="6667" width="19.42578125" customWidth="1"/>
    <col min="6669" max="6669" width="14.28515625" customWidth="1"/>
    <col min="6670" max="6670" width="19.42578125" customWidth="1"/>
    <col min="6671" max="6671" width="13.28515625" customWidth="1"/>
    <col min="6672" max="6672" width="19.28515625" customWidth="1"/>
    <col min="6898" max="6898" width="24.28515625" customWidth="1"/>
    <col min="6899" max="6900" width="24.7109375" customWidth="1"/>
    <col min="6901" max="6901" width="17.7109375" customWidth="1"/>
    <col min="6903" max="6903" width="12.42578125" customWidth="1"/>
    <col min="6904" max="6904" width="12" customWidth="1"/>
    <col min="6905" max="6905" width="20.85546875" customWidth="1"/>
    <col min="6906" max="6906" width="17.7109375" customWidth="1"/>
    <col min="6907" max="6907" width="20" customWidth="1"/>
    <col min="6908" max="6908" width="33.28515625" customWidth="1"/>
    <col min="6909" max="6909" width="12.42578125" customWidth="1"/>
    <col min="6910" max="6910" width="21.5703125" customWidth="1"/>
    <col min="6911" max="6912" width="19" customWidth="1"/>
    <col min="6913" max="6913" width="16.42578125" customWidth="1"/>
    <col min="6914" max="6914" width="25" customWidth="1"/>
    <col min="6916" max="6916" width="22.5703125" customWidth="1"/>
    <col min="6917" max="6917" width="20.42578125" customWidth="1"/>
    <col min="6918" max="6918" width="16.7109375" customWidth="1"/>
    <col min="6919" max="6919" width="19.5703125" customWidth="1"/>
    <col min="6920" max="6920" width="24.5703125" customWidth="1"/>
    <col min="6921" max="6921" width="14.140625" customWidth="1"/>
    <col min="6922" max="6922" width="24.5703125" customWidth="1"/>
    <col min="6923" max="6923" width="19.42578125" customWidth="1"/>
    <col min="6925" max="6925" width="14.28515625" customWidth="1"/>
    <col min="6926" max="6926" width="19.42578125" customWidth="1"/>
    <col min="6927" max="6927" width="13.28515625" customWidth="1"/>
    <col min="6928" max="6928" width="19.28515625" customWidth="1"/>
    <col min="7154" max="7154" width="24.28515625" customWidth="1"/>
    <col min="7155" max="7156" width="24.7109375" customWidth="1"/>
    <col min="7157" max="7157" width="17.7109375" customWidth="1"/>
    <col min="7159" max="7159" width="12.42578125" customWidth="1"/>
    <col min="7160" max="7160" width="12" customWidth="1"/>
    <col min="7161" max="7161" width="20.85546875" customWidth="1"/>
    <col min="7162" max="7162" width="17.7109375" customWidth="1"/>
    <col min="7163" max="7163" width="20" customWidth="1"/>
    <col min="7164" max="7164" width="33.28515625" customWidth="1"/>
    <col min="7165" max="7165" width="12.42578125" customWidth="1"/>
    <col min="7166" max="7166" width="21.5703125" customWidth="1"/>
    <col min="7167" max="7168" width="19" customWidth="1"/>
    <col min="7169" max="7169" width="16.42578125" customWidth="1"/>
    <col min="7170" max="7170" width="25" customWidth="1"/>
    <col min="7172" max="7172" width="22.5703125" customWidth="1"/>
    <col min="7173" max="7173" width="20.42578125" customWidth="1"/>
    <col min="7174" max="7174" width="16.7109375" customWidth="1"/>
    <col min="7175" max="7175" width="19.5703125" customWidth="1"/>
    <col min="7176" max="7176" width="24.5703125" customWidth="1"/>
    <col min="7177" max="7177" width="14.140625" customWidth="1"/>
    <col min="7178" max="7178" width="24.5703125" customWidth="1"/>
    <col min="7179" max="7179" width="19.42578125" customWidth="1"/>
    <col min="7181" max="7181" width="14.28515625" customWidth="1"/>
    <col min="7182" max="7182" width="19.42578125" customWidth="1"/>
    <col min="7183" max="7183" width="13.28515625" customWidth="1"/>
    <col min="7184" max="7184" width="19.28515625" customWidth="1"/>
    <col min="7410" max="7410" width="24.28515625" customWidth="1"/>
    <col min="7411" max="7412" width="24.7109375" customWidth="1"/>
    <col min="7413" max="7413" width="17.7109375" customWidth="1"/>
    <col min="7415" max="7415" width="12.42578125" customWidth="1"/>
    <col min="7416" max="7416" width="12" customWidth="1"/>
    <col min="7417" max="7417" width="20.85546875" customWidth="1"/>
    <col min="7418" max="7418" width="17.7109375" customWidth="1"/>
    <col min="7419" max="7419" width="20" customWidth="1"/>
    <col min="7420" max="7420" width="33.28515625" customWidth="1"/>
    <col min="7421" max="7421" width="12.42578125" customWidth="1"/>
    <col min="7422" max="7422" width="21.5703125" customWidth="1"/>
    <col min="7423" max="7424" width="19" customWidth="1"/>
    <col min="7425" max="7425" width="16.42578125" customWidth="1"/>
    <col min="7426" max="7426" width="25" customWidth="1"/>
    <col min="7428" max="7428" width="22.5703125" customWidth="1"/>
    <col min="7429" max="7429" width="20.42578125" customWidth="1"/>
    <col min="7430" max="7430" width="16.7109375" customWidth="1"/>
    <col min="7431" max="7431" width="19.5703125" customWidth="1"/>
    <col min="7432" max="7432" width="24.5703125" customWidth="1"/>
    <col min="7433" max="7433" width="14.140625" customWidth="1"/>
    <col min="7434" max="7434" width="24.5703125" customWidth="1"/>
    <col min="7435" max="7435" width="19.42578125" customWidth="1"/>
    <col min="7437" max="7437" width="14.28515625" customWidth="1"/>
    <col min="7438" max="7438" width="19.42578125" customWidth="1"/>
    <col min="7439" max="7439" width="13.28515625" customWidth="1"/>
    <col min="7440" max="7440" width="19.28515625" customWidth="1"/>
    <col min="7666" max="7666" width="24.28515625" customWidth="1"/>
    <col min="7667" max="7668" width="24.7109375" customWidth="1"/>
    <col min="7669" max="7669" width="17.7109375" customWidth="1"/>
    <col min="7671" max="7671" width="12.42578125" customWidth="1"/>
    <col min="7672" max="7672" width="12" customWidth="1"/>
    <col min="7673" max="7673" width="20.85546875" customWidth="1"/>
    <col min="7674" max="7674" width="17.7109375" customWidth="1"/>
    <col min="7675" max="7675" width="20" customWidth="1"/>
    <col min="7676" max="7676" width="33.28515625" customWidth="1"/>
    <col min="7677" max="7677" width="12.42578125" customWidth="1"/>
    <col min="7678" max="7678" width="21.5703125" customWidth="1"/>
    <col min="7679" max="7680" width="19" customWidth="1"/>
    <col min="7681" max="7681" width="16.42578125" customWidth="1"/>
    <col min="7682" max="7682" width="25" customWidth="1"/>
    <col min="7684" max="7684" width="22.5703125" customWidth="1"/>
    <col min="7685" max="7685" width="20.42578125" customWidth="1"/>
    <col min="7686" max="7686" width="16.7109375" customWidth="1"/>
    <col min="7687" max="7687" width="19.5703125" customWidth="1"/>
    <col min="7688" max="7688" width="24.5703125" customWidth="1"/>
    <col min="7689" max="7689" width="14.140625" customWidth="1"/>
    <col min="7690" max="7690" width="24.5703125" customWidth="1"/>
    <col min="7691" max="7691" width="19.42578125" customWidth="1"/>
    <col min="7693" max="7693" width="14.28515625" customWidth="1"/>
    <col min="7694" max="7694" width="19.42578125" customWidth="1"/>
    <col min="7695" max="7695" width="13.28515625" customWidth="1"/>
    <col min="7696" max="7696" width="19.28515625" customWidth="1"/>
    <col min="7922" max="7922" width="24.28515625" customWidth="1"/>
    <col min="7923" max="7924" width="24.7109375" customWidth="1"/>
    <col min="7925" max="7925" width="17.7109375" customWidth="1"/>
    <col min="7927" max="7927" width="12.42578125" customWidth="1"/>
    <col min="7928" max="7928" width="12" customWidth="1"/>
    <col min="7929" max="7929" width="20.85546875" customWidth="1"/>
    <col min="7930" max="7930" width="17.7109375" customWidth="1"/>
    <col min="7931" max="7931" width="20" customWidth="1"/>
    <col min="7932" max="7932" width="33.28515625" customWidth="1"/>
    <col min="7933" max="7933" width="12.42578125" customWidth="1"/>
    <col min="7934" max="7934" width="21.5703125" customWidth="1"/>
    <col min="7935" max="7936" width="19" customWidth="1"/>
    <col min="7937" max="7937" width="16.42578125" customWidth="1"/>
    <col min="7938" max="7938" width="25" customWidth="1"/>
    <col min="7940" max="7940" width="22.5703125" customWidth="1"/>
    <col min="7941" max="7941" width="20.42578125" customWidth="1"/>
    <col min="7942" max="7942" width="16.7109375" customWidth="1"/>
    <col min="7943" max="7943" width="19.5703125" customWidth="1"/>
    <col min="7944" max="7944" width="24.5703125" customWidth="1"/>
    <col min="7945" max="7945" width="14.140625" customWidth="1"/>
    <col min="7946" max="7946" width="24.5703125" customWidth="1"/>
    <col min="7947" max="7947" width="19.42578125" customWidth="1"/>
    <col min="7949" max="7949" width="14.28515625" customWidth="1"/>
    <col min="7950" max="7950" width="19.42578125" customWidth="1"/>
    <col min="7951" max="7951" width="13.28515625" customWidth="1"/>
    <col min="7952" max="7952" width="19.28515625" customWidth="1"/>
    <col min="8178" max="8178" width="24.28515625" customWidth="1"/>
    <col min="8179" max="8180" width="24.7109375" customWidth="1"/>
    <col min="8181" max="8181" width="17.7109375" customWidth="1"/>
    <col min="8183" max="8183" width="12.42578125" customWidth="1"/>
    <col min="8184" max="8184" width="12" customWidth="1"/>
    <col min="8185" max="8185" width="20.85546875" customWidth="1"/>
    <col min="8186" max="8186" width="17.7109375" customWidth="1"/>
    <col min="8187" max="8187" width="20" customWidth="1"/>
    <col min="8188" max="8188" width="33.28515625" customWidth="1"/>
    <col min="8189" max="8189" width="12.42578125" customWidth="1"/>
    <col min="8190" max="8190" width="21.5703125" customWidth="1"/>
    <col min="8191" max="8192" width="19" customWidth="1"/>
    <col min="8193" max="8193" width="16.42578125" customWidth="1"/>
    <col min="8194" max="8194" width="25" customWidth="1"/>
    <col min="8196" max="8196" width="22.5703125" customWidth="1"/>
    <col min="8197" max="8197" width="20.42578125" customWidth="1"/>
    <col min="8198" max="8198" width="16.7109375" customWidth="1"/>
    <col min="8199" max="8199" width="19.5703125" customWidth="1"/>
    <col min="8200" max="8200" width="24.5703125" customWidth="1"/>
    <col min="8201" max="8201" width="14.140625" customWidth="1"/>
    <col min="8202" max="8202" width="24.5703125" customWidth="1"/>
    <col min="8203" max="8203" width="19.42578125" customWidth="1"/>
    <col min="8205" max="8205" width="14.28515625" customWidth="1"/>
    <col min="8206" max="8206" width="19.42578125" customWidth="1"/>
    <col min="8207" max="8207" width="13.28515625" customWidth="1"/>
    <col min="8208" max="8208" width="19.28515625" customWidth="1"/>
    <col min="8434" max="8434" width="24.28515625" customWidth="1"/>
    <col min="8435" max="8436" width="24.7109375" customWidth="1"/>
    <col min="8437" max="8437" width="17.7109375" customWidth="1"/>
    <col min="8439" max="8439" width="12.42578125" customWidth="1"/>
    <col min="8440" max="8440" width="12" customWidth="1"/>
    <col min="8441" max="8441" width="20.85546875" customWidth="1"/>
    <col min="8442" max="8442" width="17.7109375" customWidth="1"/>
    <col min="8443" max="8443" width="20" customWidth="1"/>
    <col min="8444" max="8444" width="33.28515625" customWidth="1"/>
    <col min="8445" max="8445" width="12.42578125" customWidth="1"/>
    <col min="8446" max="8446" width="21.5703125" customWidth="1"/>
    <col min="8447" max="8448" width="19" customWidth="1"/>
    <col min="8449" max="8449" width="16.42578125" customWidth="1"/>
    <col min="8450" max="8450" width="25" customWidth="1"/>
    <col min="8452" max="8452" width="22.5703125" customWidth="1"/>
    <col min="8453" max="8453" width="20.42578125" customWidth="1"/>
    <col min="8454" max="8454" width="16.7109375" customWidth="1"/>
    <col min="8455" max="8455" width="19.5703125" customWidth="1"/>
    <col min="8456" max="8456" width="24.5703125" customWidth="1"/>
    <col min="8457" max="8457" width="14.140625" customWidth="1"/>
    <col min="8458" max="8458" width="24.5703125" customWidth="1"/>
    <col min="8459" max="8459" width="19.42578125" customWidth="1"/>
    <col min="8461" max="8461" width="14.28515625" customWidth="1"/>
    <col min="8462" max="8462" width="19.42578125" customWidth="1"/>
    <col min="8463" max="8463" width="13.28515625" customWidth="1"/>
    <col min="8464" max="8464" width="19.28515625" customWidth="1"/>
    <col min="8690" max="8690" width="24.28515625" customWidth="1"/>
    <col min="8691" max="8692" width="24.7109375" customWidth="1"/>
    <col min="8693" max="8693" width="17.7109375" customWidth="1"/>
    <col min="8695" max="8695" width="12.42578125" customWidth="1"/>
    <col min="8696" max="8696" width="12" customWidth="1"/>
    <col min="8697" max="8697" width="20.85546875" customWidth="1"/>
    <col min="8698" max="8698" width="17.7109375" customWidth="1"/>
    <col min="8699" max="8699" width="20" customWidth="1"/>
    <col min="8700" max="8700" width="33.28515625" customWidth="1"/>
    <col min="8701" max="8701" width="12.42578125" customWidth="1"/>
    <col min="8702" max="8702" width="21.5703125" customWidth="1"/>
    <col min="8703" max="8704" width="19" customWidth="1"/>
    <col min="8705" max="8705" width="16.42578125" customWidth="1"/>
    <col min="8706" max="8706" width="25" customWidth="1"/>
    <col min="8708" max="8708" width="22.5703125" customWidth="1"/>
    <col min="8709" max="8709" width="20.42578125" customWidth="1"/>
    <col min="8710" max="8710" width="16.7109375" customWidth="1"/>
    <col min="8711" max="8711" width="19.5703125" customWidth="1"/>
    <col min="8712" max="8712" width="24.5703125" customWidth="1"/>
    <col min="8713" max="8713" width="14.140625" customWidth="1"/>
    <col min="8714" max="8714" width="24.5703125" customWidth="1"/>
    <col min="8715" max="8715" width="19.42578125" customWidth="1"/>
    <col min="8717" max="8717" width="14.28515625" customWidth="1"/>
    <col min="8718" max="8718" width="19.42578125" customWidth="1"/>
    <col min="8719" max="8719" width="13.28515625" customWidth="1"/>
    <col min="8720" max="8720" width="19.28515625" customWidth="1"/>
    <col min="8946" max="8946" width="24.28515625" customWidth="1"/>
    <col min="8947" max="8948" width="24.7109375" customWidth="1"/>
    <col min="8949" max="8949" width="17.7109375" customWidth="1"/>
    <col min="8951" max="8951" width="12.42578125" customWidth="1"/>
    <col min="8952" max="8952" width="12" customWidth="1"/>
    <col min="8953" max="8953" width="20.85546875" customWidth="1"/>
    <col min="8954" max="8954" width="17.7109375" customWidth="1"/>
    <col min="8955" max="8955" width="20" customWidth="1"/>
    <col min="8956" max="8956" width="33.28515625" customWidth="1"/>
    <col min="8957" max="8957" width="12.42578125" customWidth="1"/>
    <col min="8958" max="8958" width="21.5703125" customWidth="1"/>
    <col min="8959" max="8960" width="19" customWidth="1"/>
    <col min="8961" max="8961" width="16.42578125" customWidth="1"/>
    <col min="8962" max="8962" width="25" customWidth="1"/>
    <col min="8964" max="8964" width="22.5703125" customWidth="1"/>
    <col min="8965" max="8965" width="20.42578125" customWidth="1"/>
    <col min="8966" max="8966" width="16.7109375" customWidth="1"/>
    <col min="8967" max="8967" width="19.5703125" customWidth="1"/>
    <col min="8968" max="8968" width="24.5703125" customWidth="1"/>
    <col min="8969" max="8969" width="14.140625" customWidth="1"/>
    <col min="8970" max="8970" width="24.5703125" customWidth="1"/>
    <col min="8971" max="8971" width="19.42578125" customWidth="1"/>
    <col min="8973" max="8973" width="14.28515625" customWidth="1"/>
    <col min="8974" max="8974" width="19.42578125" customWidth="1"/>
    <col min="8975" max="8975" width="13.28515625" customWidth="1"/>
    <col min="8976" max="8976" width="19.28515625" customWidth="1"/>
    <col min="9202" max="9202" width="24.28515625" customWidth="1"/>
    <col min="9203" max="9204" width="24.7109375" customWidth="1"/>
    <col min="9205" max="9205" width="17.7109375" customWidth="1"/>
    <col min="9207" max="9207" width="12.42578125" customWidth="1"/>
    <col min="9208" max="9208" width="12" customWidth="1"/>
    <col min="9209" max="9209" width="20.85546875" customWidth="1"/>
    <col min="9210" max="9210" width="17.7109375" customWidth="1"/>
    <col min="9211" max="9211" width="20" customWidth="1"/>
    <col min="9212" max="9212" width="33.28515625" customWidth="1"/>
    <col min="9213" max="9213" width="12.42578125" customWidth="1"/>
    <col min="9214" max="9214" width="21.5703125" customWidth="1"/>
    <col min="9215" max="9216" width="19" customWidth="1"/>
    <col min="9217" max="9217" width="16.42578125" customWidth="1"/>
    <col min="9218" max="9218" width="25" customWidth="1"/>
    <col min="9220" max="9220" width="22.5703125" customWidth="1"/>
    <col min="9221" max="9221" width="20.42578125" customWidth="1"/>
    <col min="9222" max="9222" width="16.7109375" customWidth="1"/>
    <col min="9223" max="9223" width="19.5703125" customWidth="1"/>
    <col min="9224" max="9224" width="24.5703125" customWidth="1"/>
    <col min="9225" max="9225" width="14.140625" customWidth="1"/>
    <col min="9226" max="9226" width="24.5703125" customWidth="1"/>
    <col min="9227" max="9227" width="19.42578125" customWidth="1"/>
    <col min="9229" max="9229" width="14.28515625" customWidth="1"/>
    <col min="9230" max="9230" width="19.42578125" customWidth="1"/>
    <col min="9231" max="9231" width="13.28515625" customWidth="1"/>
    <col min="9232" max="9232" width="19.28515625" customWidth="1"/>
    <col min="9458" max="9458" width="24.28515625" customWidth="1"/>
    <col min="9459" max="9460" width="24.7109375" customWidth="1"/>
    <col min="9461" max="9461" width="17.7109375" customWidth="1"/>
    <col min="9463" max="9463" width="12.42578125" customWidth="1"/>
    <col min="9464" max="9464" width="12" customWidth="1"/>
    <col min="9465" max="9465" width="20.85546875" customWidth="1"/>
    <col min="9466" max="9466" width="17.7109375" customWidth="1"/>
    <col min="9467" max="9467" width="20" customWidth="1"/>
    <col min="9468" max="9468" width="33.28515625" customWidth="1"/>
    <col min="9469" max="9469" width="12.42578125" customWidth="1"/>
    <col min="9470" max="9470" width="21.5703125" customWidth="1"/>
    <col min="9471" max="9472" width="19" customWidth="1"/>
    <col min="9473" max="9473" width="16.42578125" customWidth="1"/>
    <col min="9474" max="9474" width="25" customWidth="1"/>
    <col min="9476" max="9476" width="22.5703125" customWidth="1"/>
    <col min="9477" max="9477" width="20.42578125" customWidth="1"/>
    <col min="9478" max="9478" width="16.7109375" customWidth="1"/>
    <col min="9479" max="9479" width="19.5703125" customWidth="1"/>
    <col min="9480" max="9480" width="24.5703125" customWidth="1"/>
    <col min="9481" max="9481" width="14.140625" customWidth="1"/>
    <col min="9482" max="9482" width="24.5703125" customWidth="1"/>
    <col min="9483" max="9483" width="19.42578125" customWidth="1"/>
    <col min="9485" max="9485" width="14.28515625" customWidth="1"/>
    <col min="9486" max="9486" width="19.42578125" customWidth="1"/>
    <col min="9487" max="9487" width="13.28515625" customWidth="1"/>
    <col min="9488" max="9488" width="19.28515625" customWidth="1"/>
    <col min="9714" max="9714" width="24.28515625" customWidth="1"/>
    <col min="9715" max="9716" width="24.7109375" customWidth="1"/>
    <col min="9717" max="9717" width="17.7109375" customWidth="1"/>
    <col min="9719" max="9719" width="12.42578125" customWidth="1"/>
    <col min="9720" max="9720" width="12" customWidth="1"/>
    <col min="9721" max="9721" width="20.85546875" customWidth="1"/>
    <col min="9722" max="9722" width="17.7109375" customWidth="1"/>
    <col min="9723" max="9723" width="20" customWidth="1"/>
    <col min="9724" max="9724" width="33.28515625" customWidth="1"/>
    <col min="9725" max="9725" width="12.42578125" customWidth="1"/>
    <col min="9726" max="9726" width="21.5703125" customWidth="1"/>
    <col min="9727" max="9728" width="19" customWidth="1"/>
    <col min="9729" max="9729" width="16.42578125" customWidth="1"/>
    <col min="9730" max="9730" width="25" customWidth="1"/>
    <col min="9732" max="9732" width="22.5703125" customWidth="1"/>
    <col min="9733" max="9733" width="20.42578125" customWidth="1"/>
    <col min="9734" max="9734" width="16.7109375" customWidth="1"/>
    <col min="9735" max="9735" width="19.5703125" customWidth="1"/>
    <col min="9736" max="9736" width="24.5703125" customWidth="1"/>
    <col min="9737" max="9737" width="14.140625" customWidth="1"/>
    <col min="9738" max="9738" width="24.5703125" customWidth="1"/>
    <col min="9739" max="9739" width="19.42578125" customWidth="1"/>
    <col min="9741" max="9741" width="14.28515625" customWidth="1"/>
    <col min="9742" max="9742" width="19.42578125" customWidth="1"/>
    <col min="9743" max="9743" width="13.28515625" customWidth="1"/>
    <col min="9744" max="9744" width="19.28515625" customWidth="1"/>
    <col min="9970" max="9970" width="24.28515625" customWidth="1"/>
    <col min="9971" max="9972" width="24.7109375" customWidth="1"/>
    <col min="9973" max="9973" width="17.7109375" customWidth="1"/>
    <col min="9975" max="9975" width="12.42578125" customWidth="1"/>
    <col min="9976" max="9976" width="12" customWidth="1"/>
    <col min="9977" max="9977" width="20.85546875" customWidth="1"/>
    <col min="9978" max="9978" width="17.7109375" customWidth="1"/>
    <col min="9979" max="9979" width="20" customWidth="1"/>
    <col min="9980" max="9980" width="33.28515625" customWidth="1"/>
    <col min="9981" max="9981" width="12.42578125" customWidth="1"/>
    <col min="9982" max="9982" width="21.5703125" customWidth="1"/>
    <col min="9983" max="9984" width="19" customWidth="1"/>
    <col min="9985" max="9985" width="16.42578125" customWidth="1"/>
    <col min="9986" max="9986" width="25" customWidth="1"/>
    <col min="9988" max="9988" width="22.5703125" customWidth="1"/>
    <col min="9989" max="9989" width="20.42578125" customWidth="1"/>
    <col min="9990" max="9990" width="16.7109375" customWidth="1"/>
    <col min="9991" max="9991" width="19.5703125" customWidth="1"/>
    <col min="9992" max="9992" width="24.5703125" customWidth="1"/>
    <col min="9993" max="9993" width="14.140625" customWidth="1"/>
    <col min="9994" max="9994" width="24.5703125" customWidth="1"/>
    <col min="9995" max="9995" width="19.42578125" customWidth="1"/>
    <col min="9997" max="9997" width="14.28515625" customWidth="1"/>
    <col min="9998" max="9998" width="19.42578125" customWidth="1"/>
    <col min="9999" max="9999" width="13.28515625" customWidth="1"/>
    <col min="10000" max="10000" width="19.28515625" customWidth="1"/>
    <col min="10226" max="10226" width="24.28515625" customWidth="1"/>
    <col min="10227" max="10228" width="24.7109375" customWidth="1"/>
    <col min="10229" max="10229" width="17.7109375" customWidth="1"/>
    <col min="10231" max="10231" width="12.42578125" customWidth="1"/>
    <col min="10232" max="10232" width="12" customWidth="1"/>
    <col min="10233" max="10233" width="20.85546875" customWidth="1"/>
    <col min="10234" max="10234" width="17.7109375" customWidth="1"/>
    <col min="10235" max="10235" width="20" customWidth="1"/>
    <col min="10236" max="10236" width="33.28515625" customWidth="1"/>
    <col min="10237" max="10237" width="12.42578125" customWidth="1"/>
    <col min="10238" max="10238" width="21.5703125" customWidth="1"/>
    <col min="10239" max="10240" width="19" customWidth="1"/>
    <col min="10241" max="10241" width="16.42578125" customWidth="1"/>
    <col min="10242" max="10242" width="25" customWidth="1"/>
    <col min="10244" max="10244" width="22.5703125" customWidth="1"/>
    <col min="10245" max="10245" width="20.42578125" customWidth="1"/>
    <col min="10246" max="10246" width="16.7109375" customWidth="1"/>
    <col min="10247" max="10247" width="19.5703125" customWidth="1"/>
    <col min="10248" max="10248" width="24.5703125" customWidth="1"/>
    <col min="10249" max="10249" width="14.140625" customWidth="1"/>
    <col min="10250" max="10250" width="24.5703125" customWidth="1"/>
    <col min="10251" max="10251" width="19.42578125" customWidth="1"/>
    <col min="10253" max="10253" width="14.28515625" customWidth="1"/>
    <col min="10254" max="10254" width="19.42578125" customWidth="1"/>
    <col min="10255" max="10255" width="13.28515625" customWidth="1"/>
    <col min="10256" max="10256" width="19.28515625" customWidth="1"/>
    <col min="10482" max="10482" width="24.28515625" customWidth="1"/>
    <col min="10483" max="10484" width="24.7109375" customWidth="1"/>
    <col min="10485" max="10485" width="17.7109375" customWidth="1"/>
    <col min="10487" max="10487" width="12.42578125" customWidth="1"/>
    <col min="10488" max="10488" width="12" customWidth="1"/>
    <col min="10489" max="10489" width="20.85546875" customWidth="1"/>
    <col min="10490" max="10490" width="17.7109375" customWidth="1"/>
    <col min="10491" max="10491" width="20" customWidth="1"/>
    <col min="10492" max="10492" width="33.28515625" customWidth="1"/>
    <col min="10493" max="10493" width="12.42578125" customWidth="1"/>
    <col min="10494" max="10494" width="21.5703125" customWidth="1"/>
    <col min="10495" max="10496" width="19" customWidth="1"/>
    <col min="10497" max="10497" width="16.42578125" customWidth="1"/>
    <col min="10498" max="10498" width="25" customWidth="1"/>
    <col min="10500" max="10500" width="22.5703125" customWidth="1"/>
    <col min="10501" max="10501" width="20.42578125" customWidth="1"/>
    <col min="10502" max="10502" width="16.7109375" customWidth="1"/>
    <col min="10503" max="10503" width="19.5703125" customWidth="1"/>
    <col min="10504" max="10504" width="24.5703125" customWidth="1"/>
    <col min="10505" max="10505" width="14.140625" customWidth="1"/>
    <col min="10506" max="10506" width="24.5703125" customWidth="1"/>
    <col min="10507" max="10507" width="19.42578125" customWidth="1"/>
    <col min="10509" max="10509" width="14.28515625" customWidth="1"/>
    <col min="10510" max="10510" width="19.42578125" customWidth="1"/>
    <col min="10511" max="10511" width="13.28515625" customWidth="1"/>
    <col min="10512" max="10512" width="19.28515625" customWidth="1"/>
    <col min="10738" max="10738" width="24.28515625" customWidth="1"/>
    <col min="10739" max="10740" width="24.7109375" customWidth="1"/>
    <col min="10741" max="10741" width="17.7109375" customWidth="1"/>
    <col min="10743" max="10743" width="12.42578125" customWidth="1"/>
    <col min="10744" max="10744" width="12" customWidth="1"/>
    <col min="10745" max="10745" width="20.85546875" customWidth="1"/>
    <col min="10746" max="10746" width="17.7109375" customWidth="1"/>
    <col min="10747" max="10747" width="20" customWidth="1"/>
    <col min="10748" max="10748" width="33.28515625" customWidth="1"/>
    <col min="10749" max="10749" width="12.42578125" customWidth="1"/>
    <col min="10750" max="10750" width="21.5703125" customWidth="1"/>
    <col min="10751" max="10752" width="19" customWidth="1"/>
    <col min="10753" max="10753" width="16.42578125" customWidth="1"/>
    <col min="10754" max="10754" width="25" customWidth="1"/>
    <col min="10756" max="10756" width="22.5703125" customWidth="1"/>
    <col min="10757" max="10757" width="20.42578125" customWidth="1"/>
    <col min="10758" max="10758" width="16.7109375" customWidth="1"/>
    <col min="10759" max="10759" width="19.5703125" customWidth="1"/>
    <col min="10760" max="10760" width="24.5703125" customWidth="1"/>
    <col min="10761" max="10761" width="14.140625" customWidth="1"/>
    <col min="10762" max="10762" width="24.5703125" customWidth="1"/>
    <col min="10763" max="10763" width="19.42578125" customWidth="1"/>
    <col min="10765" max="10765" width="14.28515625" customWidth="1"/>
    <col min="10766" max="10766" width="19.42578125" customWidth="1"/>
    <col min="10767" max="10767" width="13.28515625" customWidth="1"/>
    <col min="10768" max="10768" width="19.28515625" customWidth="1"/>
    <col min="10994" max="10994" width="24.28515625" customWidth="1"/>
    <col min="10995" max="10996" width="24.7109375" customWidth="1"/>
    <col min="10997" max="10997" width="17.7109375" customWidth="1"/>
    <col min="10999" max="10999" width="12.42578125" customWidth="1"/>
    <col min="11000" max="11000" width="12" customWidth="1"/>
    <col min="11001" max="11001" width="20.85546875" customWidth="1"/>
    <col min="11002" max="11002" width="17.7109375" customWidth="1"/>
    <col min="11003" max="11003" width="20" customWidth="1"/>
    <col min="11004" max="11004" width="33.28515625" customWidth="1"/>
    <col min="11005" max="11005" width="12.42578125" customWidth="1"/>
    <col min="11006" max="11006" width="21.5703125" customWidth="1"/>
    <col min="11007" max="11008" width="19" customWidth="1"/>
    <col min="11009" max="11009" width="16.42578125" customWidth="1"/>
    <col min="11010" max="11010" width="25" customWidth="1"/>
    <col min="11012" max="11012" width="22.5703125" customWidth="1"/>
    <col min="11013" max="11013" width="20.42578125" customWidth="1"/>
    <col min="11014" max="11014" width="16.7109375" customWidth="1"/>
    <col min="11015" max="11015" width="19.5703125" customWidth="1"/>
    <col min="11016" max="11016" width="24.5703125" customWidth="1"/>
    <col min="11017" max="11017" width="14.140625" customWidth="1"/>
    <col min="11018" max="11018" width="24.5703125" customWidth="1"/>
    <col min="11019" max="11019" width="19.42578125" customWidth="1"/>
    <col min="11021" max="11021" width="14.28515625" customWidth="1"/>
    <col min="11022" max="11022" width="19.42578125" customWidth="1"/>
    <col min="11023" max="11023" width="13.28515625" customWidth="1"/>
    <col min="11024" max="11024" width="19.28515625" customWidth="1"/>
    <col min="11250" max="11250" width="24.28515625" customWidth="1"/>
    <col min="11251" max="11252" width="24.7109375" customWidth="1"/>
    <col min="11253" max="11253" width="17.7109375" customWidth="1"/>
    <col min="11255" max="11255" width="12.42578125" customWidth="1"/>
    <col min="11256" max="11256" width="12" customWidth="1"/>
    <col min="11257" max="11257" width="20.85546875" customWidth="1"/>
    <col min="11258" max="11258" width="17.7109375" customWidth="1"/>
    <col min="11259" max="11259" width="20" customWidth="1"/>
    <col min="11260" max="11260" width="33.28515625" customWidth="1"/>
    <col min="11261" max="11261" width="12.42578125" customWidth="1"/>
    <col min="11262" max="11262" width="21.5703125" customWidth="1"/>
    <col min="11263" max="11264" width="19" customWidth="1"/>
    <col min="11265" max="11265" width="16.42578125" customWidth="1"/>
    <col min="11266" max="11266" width="25" customWidth="1"/>
    <col min="11268" max="11268" width="22.5703125" customWidth="1"/>
    <col min="11269" max="11269" width="20.42578125" customWidth="1"/>
    <col min="11270" max="11270" width="16.7109375" customWidth="1"/>
    <col min="11271" max="11271" width="19.5703125" customWidth="1"/>
    <col min="11272" max="11272" width="24.5703125" customWidth="1"/>
    <col min="11273" max="11273" width="14.140625" customWidth="1"/>
    <col min="11274" max="11274" width="24.5703125" customWidth="1"/>
    <col min="11275" max="11275" width="19.42578125" customWidth="1"/>
    <col min="11277" max="11277" width="14.28515625" customWidth="1"/>
    <col min="11278" max="11278" width="19.42578125" customWidth="1"/>
    <col min="11279" max="11279" width="13.28515625" customWidth="1"/>
    <col min="11280" max="11280" width="19.28515625" customWidth="1"/>
    <col min="11506" max="11506" width="24.28515625" customWidth="1"/>
    <col min="11507" max="11508" width="24.7109375" customWidth="1"/>
    <col min="11509" max="11509" width="17.7109375" customWidth="1"/>
    <col min="11511" max="11511" width="12.42578125" customWidth="1"/>
    <col min="11512" max="11512" width="12" customWidth="1"/>
    <col min="11513" max="11513" width="20.85546875" customWidth="1"/>
    <col min="11514" max="11514" width="17.7109375" customWidth="1"/>
    <col min="11515" max="11515" width="20" customWidth="1"/>
    <col min="11516" max="11516" width="33.28515625" customWidth="1"/>
    <col min="11517" max="11517" width="12.42578125" customWidth="1"/>
    <col min="11518" max="11518" width="21.5703125" customWidth="1"/>
    <col min="11519" max="11520" width="19" customWidth="1"/>
    <col min="11521" max="11521" width="16.42578125" customWidth="1"/>
    <col min="11522" max="11522" width="25" customWidth="1"/>
    <col min="11524" max="11524" width="22.5703125" customWidth="1"/>
    <col min="11525" max="11525" width="20.42578125" customWidth="1"/>
    <col min="11526" max="11526" width="16.7109375" customWidth="1"/>
    <col min="11527" max="11527" width="19.5703125" customWidth="1"/>
    <col min="11528" max="11528" width="24.5703125" customWidth="1"/>
    <col min="11529" max="11529" width="14.140625" customWidth="1"/>
    <col min="11530" max="11530" width="24.5703125" customWidth="1"/>
    <col min="11531" max="11531" width="19.42578125" customWidth="1"/>
    <col min="11533" max="11533" width="14.28515625" customWidth="1"/>
    <col min="11534" max="11534" width="19.42578125" customWidth="1"/>
    <col min="11535" max="11535" width="13.28515625" customWidth="1"/>
    <col min="11536" max="11536" width="19.28515625" customWidth="1"/>
    <col min="11762" max="11762" width="24.28515625" customWidth="1"/>
    <col min="11763" max="11764" width="24.7109375" customWidth="1"/>
    <col min="11765" max="11765" width="17.7109375" customWidth="1"/>
    <col min="11767" max="11767" width="12.42578125" customWidth="1"/>
    <col min="11768" max="11768" width="12" customWidth="1"/>
    <col min="11769" max="11769" width="20.85546875" customWidth="1"/>
    <col min="11770" max="11770" width="17.7109375" customWidth="1"/>
    <col min="11771" max="11771" width="20" customWidth="1"/>
    <col min="11772" max="11772" width="33.28515625" customWidth="1"/>
    <col min="11773" max="11773" width="12.42578125" customWidth="1"/>
    <col min="11774" max="11774" width="21.5703125" customWidth="1"/>
    <col min="11775" max="11776" width="19" customWidth="1"/>
    <col min="11777" max="11777" width="16.42578125" customWidth="1"/>
    <col min="11778" max="11778" width="25" customWidth="1"/>
    <col min="11780" max="11780" width="22.5703125" customWidth="1"/>
    <col min="11781" max="11781" width="20.42578125" customWidth="1"/>
    <col min="11782" max="11782" width="16.7109375" customWidth="1"/>
    <col min="11783" max="11783" width="19.5703125" customWidth="1"/>
    <col min="11784" max="11784" width="24.5703125" customWidth="1"/>
    <col min="11785" max="11785" width="14.140625" customWidth="1"/>
    <col min="11786" max="11786" width="24.5703125" customWidth="1"/>
    <col min="11787" max="11787" width="19.42578125" customWidth="1"/>
    <col min="11789" max="11789" width="14.28515625" customWidth="1"/>
    <col min="11790" max="11790" width="19.42578125" customWidth="1"/>
    <col min="11791" max="11791" width="13.28515625" customWidth="1"/>
    <col min="11792" max="11792" width="19.28515625" customWidth="1"/>
    <col min="12018" max="12018" width="24.28515625" customWidth="1"/>
    <col min="12019" max="12020" width="24.7109375" customWidth="1"/>
    <col min="12021" max="12021" width="17.7109375" customWidth="1"/>
    <col min="12023" max="12023" width="12.42578125" customWidth="1"/>
    <col min="12024" max="12024" width="12" customWidth="1"/>
    <col min="12025" max="12025" width="20.85546875" customWidth="1"/>
    <col min="12026" max="12026" width="17.7109375" customWidth="1"/>
    <col min="12027" max="12027" width="20" customWidth="1"/>
    <col min="12028" max="12028" width="33.28515625" customWidth="1"/>
    <col min="12029" max="12029" width="12.42578125" customWidth="1"/>
    <col min="12030" max="12030" width="21.5703125" customWidth="1"/>
    <col min="12031" max="12032" width="19" customWidth="1"/>
    <col min="12033" max="12033" width="16.42578125" customWidth="1"/>
    <col min="12034" max="12034" width="25" customWidth="1"/>
    <col min="12036" max="12036" width="22.5703125" customWidth="1"/>
    <col min="12037" max="12037" width="20.42578125" customWidth="1"/>
    <col min="12038" max="12038" width="16.7109375" customWidth="1"/>
    <col min="12039" max="12039" width="19.5703125" customWidth="1"/>
    <col min="12040" max="12040" width="24.5703125" customWidth="1"/>
    <col min="12041" max="12041" width="14.140625" customWidth="1"/>
    <col min="12042" max="12042" width="24.5703125" customWidth="1"/>
    <col min="12043" max="12043" width="19.42578125" customWidth="1"/>
    <col min="12045" max="12045" width="14.28515625" customWidth="1"/>
    <col min="12046" max="12046" width="19.42578125" customWidth="1"/>
    <col min="12047" max="12047" width="13.28515625" customWidth="1"/>
    <col min="12048" max="12048" width="19.28515625" customWidth="1"/>
    <col min="12274" max="12274" width="24.28515625" customWidth="1"/>
    <col min="12275" max="12276" width="24.7109375" customWidth="1"/>
    <col min="12277" max="12277" width="17.7109375" customWidth="1"/>
    <col min="12279" max="12279" width="12.42578125" customWidth="1"/>
    <col min="12280" max="12280" width="12" customWidth="1"/>
    <col min="12281" max="12281" width="20.85546875" customWidth="1"/>
    <col min="12282" max="12282" width="17.7109375" customWidth="1"/>
    <col min="12283" max="12283" width="20" customWidth="1"/>
    <col min="12284" max="12284" width="33.28515625" customWidth="1"/>
    <col min="12285" max="12285" width="12.42578125" customWidth="1"/>
    <col min="12286" max="12286" width="21.5703125" customWidth="1"/>
    <col min="12287" max="12288" width="19" customWidth="1"/>
    <col min="12289" max="12289" width="16.42578125" customWidth="1"/>
    <col min="12290" max="12290" width="25" customWidth="1"/>
    <col min="12292" max="12292" width="22.5703125" customWidth="1"/>
    <col min="12293" max="12293" width="20.42578125" customWidth="1"/>
    <col min="12294" max="12294" width="16.7109375" customWidth="1"/>
    <col min="12295" max="12295" width="19.5703125" customWidth="1"/>
    <col min="12296" max="12296" width="24.5703125" customWidth="1"/>
    <col min="12297" max="12297" width="14.140625" customWidth="1"/>
    <col min="12298" max="12298" width="24.5703125" customWidth="1"/>
    <col min="12299" max="12299" width="19.42578125" customWidth="1"/>
    <col min="12301" max="12301" width="14.28515625" customWidth="1"/>
    <col min="12302" max="12302" width="19.42578125" customWidth="1"/>
    <col min="12303" max="12303" width="13.28515625" customWidth="1"/>
    <col min="12304" max="12304" width="19.28515625" customWidth="1"/>
    <col min="12530" max="12530" width="24.28515625" customWidth="1"/>
    <col min="12531" max="12532" width="24.7109375" customWidth="1"/>
    <col min="12533" max="12533" width="17.7109375" customWidth="1"/>
    <col min="12535" max="12535" width="12.42578125" customWidth="1"/>
    <col min="12536" max="12536" width="12" customWidth="1"/>
    <col min="12537" max="12537" width="20.85546875" customWidth="1"/>
    <col min="12538" max="12538" width="17.7109375" customWidth="1"/>
    <col min="12539" max="12539" width="20" customWidth="1"/>
    <col min="12540" max="12540" width="33.28515625" customWidth="1"/>
    <col min="12541" max="12541" width="12.42578125" customWidth="1"/>
    <col min="12542" max="12542" width="21.5703125" customWidth="1"/>
    <col min="12543" max="12544" width="19" customWidth="1"/>
    <col min="12545" max="12545" width="16.42578125" customWidth="1"/>
    <col min="12546" max="12546" width="25" customWidth="1"/>
    <col min="12548" max="12548" width="22.5703125" customWidth="1"/>
    <col min="12549" max="12549" width="20.42578125" customWidth="1"/>
    <col min="12550" max="12550" width="16.7109375" customWidth="1"/>
    <col min="12551" max="12551" width="19.5703125" customWidth="1"/>
    <col min="12552" max="12552" width="24.5703125" customWidth="1"/>
    <col min="12553" max="12553" width="14.140625" customWidth="1"/>
    <col min="12554" max="12554" width="24.5703125" customWidth="1"/>
    <col min="12555" max="12555" width="19.42578125" customWidth="1"/>
    <col min="12557" max="12557" width="14.28515625" customWidth="1"/>
    <col min="12558" max="12558" width="19.42578125" customWidth="1"/>
    <col min="12559" max="12559" width="13.28515625" customWidth="1"/>
    <col min="12560" max="12560" width="19.28515625" customWidth="1"/>
    <col min="12786" max="12786" width="24.28515625" customWidth="1"/>
    <col min="12787" max="12788" width="24.7109375" customWidth="1"/>
    <col min="12789" max="12789" width="17.7109375" customWidth="1"/>
    <col min="12791" max="12791" width="12.42578125" customWidth="1"/>
    <col min="12792" max="12792" width="12" customWidth="1"/>
    <col min="12793" max="12793" width="20.85546875" customWidth="1"/>
    <col min="12794" max="12794" width="17.7109375" customWidth="1"/>
    <col min="12795" max="12795" width="20" customWidth="1"/>
    <col min="12796" max="12796" width="33.28515625" customWidth="1"/>
    <col min="12797" max="12797" width="12.42578125" customWidth="1"/>
    <col min="12798" max="12798" width="21.5703125" customWidth="1"/>
    <col min="12799" max="12800" width="19" customWidth="1"/>
    <col min="12801" max="12801" width="16.42578125" customWidth="1"/>
    <col min="12802" max="12802" width="25" customWidth="1"/>
    <col min="12804" max="12804" width="22.5703125" customWidth="1"/>
    <col min="12805" max="12805" width="20.42578125" customWidth="1"/>
    <col min="12806" max="12806" width="16.7109375" customWidth="1"/>
    <col min="12807" max="12807" width="19.5703125" customWidth="1"/>
    <col min="12808" max="12808" width="24.5703125" customWidth="1"/>
    <col min="12809" max="12809" width="14.140625" customWidth="1"/>
    <col min="12810" max="12810" width="24.5703125" customWidth="1"/>
    <col min="12811" max="12811" width="19.42578125" customWidth="1"/>
    <col min="12813" max="12813" width="14.28515625" customWidth="1"/>
    <col min="12814" max="12814" width="19.42578125" customWidth="1"/>
    <col min="12815" max="12815" width="13.28515625" customWidth="1"/>
    <col min="12816" max="12816" width="19.28515625" customWidth="1"/>
    <col min="13042" max="13042" width="24.28515625" customWidth="1"/>
    <col min="13043" max="13044" width="24.7109375" customWidth="1"/>
    <col min="13045" max="13045" width="17.7109375" customWidth="1"/>
    <col min="13047" max="13047" width="12.42578125" customWidth="1"/>
    <col min="13048" max="13048" width="12" customWidth="1"/>
    <col min="13049" max="13049" width="20.85546875" customWidth="1"/>
    <col min="13050" max="13050" width="17.7109375" customWidth="1"/>
    <col min="13051" max="13051" width="20" customWidth="1"/>
    <col min="13052" max="13052" width="33.28515625" customWidth="1"/>
    <col min="13053" max="13053" width="12.42578125" customWidth="1"/>
    <col min="13054" max="13054" width="21.5703125" customWidth="1"/>
    <col min="13055" max="13056" width="19" customWidth="1"/>
    <col min="13057" max="13057" width="16.42578125" customWidth="1"/>
    <col min="13058" max="13058" width="25" customWidth="1"/>
    <col min="13060" max="13060" width="22.5703125" customWidth="1"/>
    <col min="13061" max="13061" width="20.42578125" customWidth="1"/>
    <col min="13062" max="13062" width="16.7109375" customWidth="1"/>
    <col min="13063" max="13063" width="19.5703125" customWidth="1"/>
    <col min="13064" max="13064" width="24.5703125" customWidth="1"/>
    <col min="13065" max="13065" width="14.140625" customWidth="1"/>
    <col min="13066" max="13066" width="24.5703125" customWidth="1"/>
    <col min="13067" max="13067" width="19.42578125" customWidth="1"/>
    <col min="13069" max="13069" width="14.28515625" customWidth="1"/>
    <col min="13070" max="13070" width="19.42578125" customWidth="1"/>
    <col min="13071" max="13071" width="13.28515625" customWidth="1"/>
    <col min="13072" max="13072" width="19.28515625" customWidth="1"/>
    <col min="13298" max="13298" width="24.28515625" customWidth="1"/>
    <col min="13299" max="13300" width="24.7109375" customWidth="1"/>
    <col min="13301" max="13301" width="17.7109375" customWidth="1"/>
    <col min="13303" max="13303" width="12.42578125" customWidth="1"/>
    <col min="13304" max="13304" width="12" customWidth="1"/>
    <col min="13305" max="13305" width="20.85546875" customWidth="1"/>
    <col min="13306" max="13306" width="17.7109375" customWidth="1"/>
    <col min="13307" max="13307" width="20" customWidth="1"/>
    <col min="13308" max="13308" width="33.28515625" customWidth="1"/>
    <col min="13309" max="13309" width="12.42578125" customWidth="1"/>
    <col min="13310" max="13310" width="21.5703125" customWidth="1"/>
    <col min="13311" max="13312" width="19" customWidth="1"/>
    <col min="13313" max="13313" width="16.42578125" customWidth="1"/>
    <col min="13314" max="13314" width="25" customWidth="1"/>
    <col min="13316" max="13316" width="22.5703125" customWidth="1"/>
    <col min="13317" max="13317" width="20.42578125" customWidth="1"/>
    <col min="13318" max="13318" width="16.7109375" customWidth="1"/>
    <col min="13319" max="13319" width="19.5703125" customWidth="1"/>
    <col min="13320" max="13320" width="24.5703125" customWidth="1"/>
    <col min="13321" max="13321" width="14.140625" customWidth="1"/>
    <col min="13322" max="13322" width="24.5703125" customWidth="1"/>
    <col min="13323" max="13323" width="19.42578125" customWidth="1"/>
    <col min="13325" max="13325" width="14.28515625" customWidth="1"/>
    <col min="13326" max="13326" width="19.42578125" customWidth="1"/>
    <col min="13327" max="13327" width="13.28515625" customWidth="1"/>
    <col min="13328" max="13328" width="19.28515625" customWidth="1"/>
    <col min="13554" max="13554" width="24.28515625" customWidth="1"/>
    <col min="13555" max="13556" width="24.7109375" customWidth="1"/>
    <col min="13557" max="13557" width="17.7109375" customWidth="1"/>
    <col min="13559" max="13559" width="12.42578125" customWidth="1"/>
    <col min="13560" max="13560" width="12" customWidth="1"/>
    <col min="13561" max="13561" width="20.85546875" customWidth="1"/>
    <col min="13562" max="13562" width="17.7109375" customWidth="1"/>
    <col min="13563" max="13563" width="20" customWidth="1"/>
    <col min="13564" max="13564" width="33.28515625" customWidth="1"/>
    <col min="13565" max="13565" width="12.42578125" customWidth="1"/>
    <col min="13566" max="13566" width="21.5703125" customWidth="1"/>
    <col min="13567" max="13568" width="19" customWidth="1"/>
    <col min="13569" max="13569" width="16.42578125" customWidth="1"/>
    <col min="13570" max="13570" width="25" customWidth="1"/>
    <col min="13572" max="13572" width="22.5703125" customWidth="1"/>
    <col min="13573" max="13573" width="20.42578125" customWidth="1"/>
    <col min="13574" max="13574" width="16.7109375" customWidth="1"/>
    <col min="13575" max="13575" width="19.5703125" customWidth="1"/>
    <col min="13576" max="13576" width="24.5703125" customWidth="1"/>
    <col min="13577" max="13577" width="14.140625" customWidth="1"/>
    <col min="13578" max="13578" width="24.5703125" customWidth="1"/>
    <col min="13579" max="13579" width="19.42578125" customWidth="1"/>
    <col min="13581" max="13581" width="14.28515625" customWidth="1"/>
    <col min="13582" max="13582" width="19.42578125" customWidth="1"/>
    <col min="13583" max="13583" width="13.28515625" customWidth="1"/>
    <col min="13584" max="13584" width="19.28515625" customWidth="1"/>
    <col min="13810" max="13810" width="24.28515625" customWidth="1"/>
    <col min="13811" max="13812" width="24.7109375" customWidth="1"/>
    <col min="13813" max="13813" width="17.7109375" customWidth="1"/>
    <col min="13815" max="13815" width="12.42578125" customWidth="1"/>
    <col min="13816" max="13816" width="12" customWidth="1"/>
    <col min="13817" max="13817" width="20.85546875" customWidth="1"/>
    <col min="13818" max="13818" width="17.7109375" customWidth="1"/>
    <col min="13819" max="13819" width="20" customWidth="1"/>
    <col min="13820" max="13820" width="33.28515625" customWidth="1"/>
    <col min="13821" max="13821" width="12.42578125" customWidth="1"/>
    <col min="13822" max="13822" width="21.5703125" customWidth="1"/>
    <col min="13823" max="13824" width="19" customWidth="1"/>
    <col min="13825" max="13825" width="16.42578125" customWidth="1"/>
    <col min="13826" max="13826" width="25" customWidth="1"/>
    <col min="13828" max="13828" width="22.5703125" customWidth="1"/>
    <col min="13829" max="13829" width="20.42578125" customWidth="1"/>
    <col min="13830" max="13830" width="16.7109375" customWidth="1"/>
    <col min="13831" max="13831" width="19.5703125" customWidth="1"/>
    <col min="13832" max="13832" width="24.5703125" customWidth="1"/>
    <col min="13833" max="13833" width="14.140625" customWidth="1"/>
    <col min="13834" max="13834" width="24.5703125" customWidth="1"/>
    <col min="13835" max="13835" width="19.42578125" customWidth="1"/>
    <col min="13837" max="13837" width="14.28515625" customWidth="1"/>
    <col min="13838" max="13838" width="19.42578125" customWidth="1"/>
    <col min="13839" max="13839" width="13.28515625" customWidth="1"/>
    <col min="13840" max="13840" width="19.28515625" customWidth="1"/>
    <col min="14066" max="14066" width="24.28515625" customWidth="1"/>
    <col min="14067" max="14068" width="24.7109375" customWidth="1"/>
    <col min="14069" max="14069" width="17.7109375" customWidth="1"/>
    <col min="14071" max="14071" width="12.42578125" customWidth="1"/>
    <col min="14072" max="14072" width="12" customWidth="1"/>
    <col min="14073" max="14073" width="20.85546875" customWidth="1"/>
    <col min="14074" max="14074" width="17.7109375" customWidth="1"/>
    <col min="14075" max="14075" width="20" customWidth="1"/>
    <col min="14076" max="14076" width="33.28515625" customWidth="1"/>
    <col min="14077" max="14077" width="12.42578125" customWidth="1"/>
    <col min="14078" max="14078" width="21.5703125" customWidth="1"/>
    <col min="14079" max="14080" width="19" customWidth="1"/>
    <col min="14081" max="14081" width="16.42578125" customWidth="1"/>
    <col min="14082" max="14082" width="25" customWidth="1"/>
    <col min="14084" max="14084" width="22.5703125" customWidth="1"/>
    <col min="14085" max="14085" width="20.42578125" customWidth="1"/>
    <col min="14086" max="14086" width="16.7109375" customWidth="1"/>
    <col min="14087" max="14087" width="19.5703125" customWidth="1"/>
    <col min="14088" max="14088" width="24.5703125" customWidth="1"/>
    <col min="14089" max="14089" width="14.140625" customWidth="1"/>
    <col min="14090" max="14090" width="24.5703125" customWidth="1"/>
    <col min="14091" max="14091" width="19.42578125" customWidth="1"/>
    <col min="14093" max="14093" width="14.28515625" customWidth="1"/>
    <col min="14094" max="14094" width="19.42578125" customWidth="1"/>
    <col min="14095" max="14095" width="13.28515625" customWidth="1"/>
    <col min="14096" max="14096" width="19.28515625" customWidth="1"/>
    <col min="14322" max="14322" width="24.28515625" customWidth="1"/>
    <col min="14323" max="14324" width="24.7109375" customWidth="1"/>
    <col min="14325" max="14325" width="17.7109375" customWidth="1"/>
    <col min="14327" max="14327" width="12.42578125" customWidth="1"/>
    <col min="14328" max="14328" width="12" customWidth="1"/>
    <col min="14329" max="14329" width="20.85546875" customWidth="1"/>
    <col min="14330" max="14330" width="17.7109375" customWidth="1"/>
    <col min="14331" max="14331" width="20" customWidth="1"/>
    <col min="14332" max="14332" width="33.28515625" customWidth="1"/>
    <col min="14333" max="14333" width="12.42578125" customWidth="1"/>
    <col min="14334" max="14334" width="21.5703125" customWidth="1"/>
    <col min="14335" max="14336" width="19" customWidth="1"/>
    <col min="14337" max="14337" width="16.42578125" customWidth="1"/>
    <col min="14338" max="14338" width="25" customWidth="1"/>
    <col min="14340" max="14340" width="22.5703125" customWidth="1"/>
    <col min="14341" max="14341" width="20.42578125" customWidth="1"/>
    <col min="14342" max="14342" width="16.7109375" customWidth="1"/>
    <col min="14343" max="14343" width="19.5703125" customWidth="1"/>
    <col min="14344" max="14344" width="24.5703125" customWidth="1"/>
    <col min="14345" max="14345" width="14.140625" customWidth="1"/>
    <col min="14346" max="14346" width="24.5703125" customWidth="1"/>
    <col min="14347" max="14347" width="19.42578125" customWidth="1"/>
    <col min="14349" max="14349" width="14.28515625" customWidth="1"/>
    <col min="14350" max="14350" width="19.42578125" customWidth="1"/>
    <col min="14351" max="14351" width="13.28515625" customWidth="1"/>
    <col min="14352" max="14352" width="19.28515625" customWidth="1"/>
    <col min="14578" max="14578" width="24.28515625" customWidth="1"/>
    <col min="14579" max="14580" width="24.7109375" customWidth="1"/>
    <col min="14581" max="14581" width="17.7109375" customWidth="1"/>
    <col min="14583" max="14583" width="12.42578125" customWidth="1"/>
    <col min="14584" max="14584" width="12" customWidth="1"/>
    <col min="14585" max="14585" width="20.85546875" customWidth="1"/>
    <col min="14586" max="14586" width="17.7109375" customWidth="1"/>
    <col min="14587" max="14587" width="20" customWidth="1"/>
    <col min="14588" max="14588" width="33.28515625" customWidth="1"/>
    <col min="14589" max="14589" width="12.42578125" customWidth="1"/>
    <col min="14590" max="14590" width="21.5703125" customWidth="1"/>
    <col min="14591" max="14592" width="19" customWidth="1"/>
    <col min="14593" max="14593" width="16.42578125" customWidth="1"/>
    <col min="14594" max="14594" width="25" customWidth="1"/>
    <col min="14596" max="14596" width="22.5703125" customWidth="1"/>
    <col min="14597" max="14597" width="20.42578125" customWidth="1"/>
    <col min="14598" max="14598" width="16.7109375" customWidth="1"/>
    <col min="14599" max="14599" width="19.5703125" customWidth="1"/>
    <col min="14600" max="14600" width="24.5703125" customWidth="1"/>
    <col min="14601" max="14601" width="14.140625" customWidth="1"/>
    <col min="14602" max="14602" width="24.5703125" customWidth="1"/>
    <col min="14603" max="14603" width="19.42578125" customWidth="1"/>
    <col min="14605" max="14605" width="14.28515625" customWidth="1"/>
    <col min="14606" max="14606" width="19.42578125" customWidth="1"/>
    <col min="14607" max="14607" width="13.28515625" customWidth="1"/>
    <col min="14608" max="14608" width="19.28515625" customWidth="1"/>
    <col min="14834" max="14834" width="24.28515625" customWidth="1"/>
    <col min="14835" max="14836" width="24.7109375" customWidth="1"/>
    <col min="14837" max="14837" width="17.7109375" customWidth="1"/>
    <col min="14839" max="14839" width="12.42578125" customWidth="1"/>
    <col min="14840" max="14840" width="12" customWidth="1"/>
    <col min="14841" max="14841" width="20.85546875" customWidth="1"/>
    <col min="14842" max="14842" width="17.7109375" customWidth="1"/>
    <col min="14843" max="14843" width="20" customWidth="1"/>
    <col min="14844" max="14844" width="33.28515625" customWidth="1"/>
    <col min="14845" max="14845" width="12.42578125" customWidth="1"/>
    <col min="14846" max="14846" width="21.5703125" customWidth="1"/>
    <col min="14847" max="14848" width="19" customWidth="1"/>
    <col min="14849" max="14849" width="16.42578125" customWidth="1"/>
    <col min="14850" max="14850" width="25" customWidth="1"/>
    <col min="14852" max="14852" width="22.5703125" customWidth="1"/>
    <col min="14853" max="14853" width="20.42578125" customWidth="1"/>
    <col min="14854" max="14854" width="16.7109375" customWidth="1"/>
    <col min="14855" max="14855" width="19.5703125" customWidth="1"/>
    <col min="14856" max="14856" width="24.5703125" customWidth="1"/>
    <col min="14857" max="14857" width="14.140625" customWidth="1"/>
    <col min="14858" max="14858" width="24.5703125" customWidth="1"/>
    <col min="14859" max="14859" width="19.42578125" customWidth="1"/>
    <col min="14861" max="14861" width="14.28515625" customWidth="1"/>
    <col min="14862" max="14862" width="19.42578125" customWidth="1"/>
    <col min="14863" max="14863" width="13.28515625" customWidth="1"/>
    <col min="14864" max="14864" width="19.28515625" customWidth="1"/>
    <col min="15090" max="15090" width="24.28515625" customWidth="1"/>
    <col min="15091" max="15092" width="24.7109375" customWidth="1"/>
    <col min="15093" max="15093" width="17.7109375" customWidth="1"/>
    <col min="15095" max="15095" width="12.42578125" customWidth="1"/>
    <col min="15096" max="15096" width="12" customWidth="1"/>
    <col min="15097" max="15097" width="20.85546875" customWidth="1"/>
    <col min="15098" max="15098" width="17.7109375" customWidth="1"/>
    <col min="15099" max="15099" width="20" customWidth="1"/>
    <col min="15100" max="15100" width="33.28515625" customWidth="1"/>
    <col min="15101" max="15101" width="12.42578125" customWidth="1"/>
    <col min="15102" max="15102" width="21.5703125" customWidth="1"/>
    <col min="15103" max="15104" width="19" customWidth="1"/>
    <col min="15105" max="15105" width="16.42578125" customWidth="1"/>
    <col min="15106" max="15106" width="25" customWidth="1"/>
    <col min="15108" max="15108" width="22.5703125" customWidth="1"/>
    <col min="15109" max="15109" width="20.42578125" customWidth="1"/>
    <col min="15110" max="15110" width="16.7109375" customWidth="1"/>
    <col min="15111" max="15111" width="19.5703125" customWidth="1"/>
    <col min="15112" max="15112" width="24.5703125" customWidth="1"/>
    <col min="15113" max="15113" width="14.140625" customWidth="1"/>
    <col min="15114" max="15114" width="24.5703125" customWidth="1"/>
    <col min="15115" max="15115" width="19.42578125" customWidth="1"/>
    <col min="15117" max="15117" width="14.28515625" customWidth="1"/>
    <col min="15118" max="15118" width="19.42578125" customWidth="1"/>
    <col min="15119" max="15119" width="13.28515625" customWidth="1"/>
    <col min="15120" max="15120" width="19.28515625" customWidth="1"/>
    <col min="15346" max="15346" width="24.28515625" customWidth="1"/>
    <col min="15347" max="15348" width="24.7109375" customWidth="1"/>
    <col min="15349" max="15349" width="17.7109375" customWidth="1"/>
    <col min="15351" max="15351" width="12.42578125" customWidth="1"/>
    <col min="15352" max="15352" width="12" customWidth="1"/>
    <col min="15353" max="15353" width="20.85546875" customWidth="1"/>
    <col min="15354" max="15354" width="17.7109375" customWidth="1"/>
    <col min="15355" max="15355" width="20" customWidth="1"/>
    <col min="15356" max="15356" width="33.28515625" customWidth="1"/>
    <col min="15357" max="15357" width="12.42578125" customWidth="1"/>
    <col min="15358" max="15358" width="21.5703125" customWidth="1"/>
    <col min="15359" max="15360" width="19" customWidth="1"/>
    <col min="15361" max="15361" width="16.42578125" customWidth="1"/>
    <col min="15362" max="15362" width="25" customWidth="1"/>
    <col min="15364" max="15364" width="22.5703125" customWidth="1"/>
    <col min="15365" max="15365" width="20.42578125" customWidth="1"/>
    <col min="15366" max="15366" width="16.7109375" customWidth="1"/>
    <col min="15367" max="15367" width="19.5703125" customWidth="1"/>
    <col min="15368" max="15368" width="24.5703125" customWidth="1"/>
    <col min="15369" max="15369" width="14.140625" customWidth="1"/>
    <col min="15370" max="15370" width="24.5703125" customWidth="1"/>
    <col min="15371" max="15371" width="19.42578125" customWidth="1"/>
    <col min="15373" max="15373" width="14.28515625" customWidth="1"/>
    <col min="15374" max="15374" width="19.42578125" customWidth="1"/>
    <col min="15375" max="15375" width="13.28515625" customWidth="1"/>
    <col min="15376" max="15376" width="19.28515625" customWidth="1"/>
    <col min="15602" max="15602" width="24.28515625" customWidth="1"/>
    <col min="15603" max="15604" width="24.7109375" customWidth="1"/>
    <col min="15605" max="15605" width="17.7109375" customWidth="1"/>
    <col min="15607" max="15607" width="12.42578125" customWidth="1"/>
    <col min="15608" max="15608" width="12" customWidth="1"/>
    <col min="15609" max="15609" width="20.85546875" customWidth="1"/>
    <col min="15610" max="15610" width="17.7109375" customWidth="1"/>
    <col min="15611" max="15611" width="20" customWidth="1"/>
    <col min="15612" max="15612" width="33.28515625" customWidth="1"/>
    <col min="15613" max="15613" width="12.42578125" customWidth="1"/>
    <col min="15614" max="15614" width="21.5703125" customWidth="1"/>
    <col min="15615" max="15616" width="19" customWidth="1"/>
    <col min="15617" max="15617" width="16.42578125" customWidth="1"/>
    <col min="15618" max="15618" width="25" customWidth="1"/>
    <col min="15620" max="15620" width="22.5703125" customWidth="1"/>
    <col min="15621" max="15621" width="20.42578125" customWidth="1"/>
    <col min="15622" max="15622" width="16.7109375" customWidth="1"/>
    <col min="15623" max="15623" width="19.5703125" customWidth="1"/>
    <col min="15624" max="15624" width="24.5703125" customWidth="1"/>
    <col min="15625" max="15625" width="14.140625" customWidth="1"/>
    <col min="15626" max="15626" width="24.5703125" customWidth="1"/>
    <col min="15627" max="15627" width="19.42578125" customWidth="1"/>
    <col min="15629" max="15629" width="14.28515625" customWidth="1"/>
    <col min="15630" max="15630" width="19.42578125" customWidth="1"/>
    <col min="15631" max="15631" width="13.28515625" customWidth="1"/>
    <col min="15632" max="15632" width="19.28515625" customWidth="1"/>
    <col min="15858" max="15858" width="24.28515625" customWidth="1"/>
    <col min="15859" max="15860" width="24.7109375" customWidth="1"/>
    <col min="15861" max="15861" width="17.7109375" customWidth="1"/>
    <col min="15863" max="15863" width="12.42578125" customWidth="1"/>
    <col min="15864" max="15864" width="12" customWidth="1"/>
    <col min="15865" max="15865" width="20.85546875" customWidth="1"/>
    <col min="15866" max="15866" width="17.7109375" customWidth="1"/>
    <col min="15867" max="15867" width="20" customWidth="1"/>
    <col min="15868" max="15868" width="33.28515625" customWidth="1"/>
    <col min="15869" max="15869" width="12.42578125" customWidth="1"/>
    <col min="15870" max="15870" width="21.5703125" customWidth="1"/>
    <col min="15871" max="15872" width="19" customWidth="1"/>
    <col min="15873" max="15873" width="16.42578125" customWidth="1"/>
    <col min="15874" max="15874" width="25" customWidth="1"/>
    <col min="15876" max="15876" width="22.5703125" customWidth="1"/>
    <col min="15877" max="15877" width="20.42578125" customWidth="1"/>
    <col min="15878" max="15878" width="16.7109375" customWidth="1"/>
    <col min="15879" max="15879" width="19.5703125" customWidth="1"/>
    <col min="15880" max="15880" width="24.5703125" customWidth="1"/>
    <col min="15881" max="15881" width="14.140625" customWidth="1"/>
    <col min="15882" max="15882" width="24.5703125" customWidth="1"/>
    <col min="15883" max="15883" width="19.42578125" customWidth="1"/>
    <col min="15885" max="15885" width="14.28515625" customWidth="1"/>
    <col min="15886" max="15886" width="19.42578125" customWidth="1"/>
    <col min="15887" max="15887" width="13.28515625" customWidth="1"/>
    <col min="15888" max="15888" width="19.28515625" customWidth="1"/>
    <col min="16114" max="16114" width="24.28515625" customWidth="1"/>
    <col min="16115" max="16116" width="24.7109375" customWidth="1"/>
    <col min="16117" max="16117" width="17.7109375" customWidth="1"/>
    <col min="16119" max="16119" width="12.42578125" customWidth="1"/>
    <col min="16120" max="16120" width="12" customWidth="1"/>
    <col min="16121" max="16121" width="20.85546875" customWidth="1"/>
    <col min="16122" max="16122" width="17.7109375" customWidth="1"/>
    <col min="16123" max="16123" width="20" customWidth="1"/>
    <col min="16124" max="16124" width="33.28515625" customWidth="1"/>
    <col min="16125" max="16125" width="12.42578125" customWidth="1"/>
    <col min="16126" max="16126" width="21.5703125" customWidth="1"/>
    <col min="16127" max="16128" width="19" customWidth="1"/>
    <col min="16129" max="16129" width="16.42578125" customWidth="1"/>
    <col min="16130" max="16130" width="25" customWidth="1"/>
    <col min="16132" max="16132" width="22.5703125" customWidth="1"/>
    <col min="16133" max="16133" width="20.42578125" customWidth="1"/>
    <col min="16134" max="16134" width="16.7109375" customWidth="1"/>
    <col min="16135" max="16135" width="19.5703125" customWidth="1"/>
    <col min="16136" max="16136" width="24.5703125" customWidth="1"/>
    <col min="16137" max="16137" width="14.140625" customWidth="1"/>
    <col min="16138" max="16138" width="24.5703125" customWidth="1"/>
    <col min="16139" max="16139" width="19.42578125" customWidth="1"/>
    <col min="16141" max="16141" width="14.28515625" customWidth="1"/>
    <col min="16142" max="16142" width="19.42578125" customWidth="1"/>
    <col min="16143" max="16143" width="13.28515625" customWidth="1"/>
    <col min="16144" max="16144" width="19.28515625" customWidth="1"/>
  </cols>
  <sheetData>
    <row r="1" spans="1:34" ht="19.5" customHeight="1">
      <c r="A1" s="200"/>
      <c r="B1" s="200"/>
      <c r="C1" s="324" t="s">
        <v>928</v>
      </c>
      <c r="D1" s="324"/>
      <c r="E1" s="324"/>
      <c r="F1" s="324"/>
      <c r="G1" s="324"/>
      <c r="H1" s="324"/>
      <c r="I1" s="324"/>
      <c r="J1" s="324"/>
      <c r="K1" s="324"/>
      <c r="L1" s="324"/>
      <c r="M1" s="324"/>
      <c r="N1" s="324"/>
      <c r="O1" s="324"/>
      <c r="P1" s="324"/>
      <c r="Q1" s="324"/>
      <c r="R1" s="324"/>
      <c r="S1" s="324"/>
      <c r="T1" s="324"/>
      <c r="U1" s="324"/>
      <c r="V1" s="324"/>
      <c r="W1" s="324"/>
      <c r="X1" s="324"/>
      <c r="Y1" s="324"/>
      <c r="Z1" s="324"/>
      <c r="AA1" s="324"/>
      <c r="AB1" s="324"/>
      <c r="AC1" s="324"/>
      <c r="AD1" s="324"/>
      <c r="AE1" s="324"/>
      <c r="AF1" s="324"/>
      <c r="AG1" s="324"/>
    </row>
    <row r="2" spans="1:34" ht="15" customHeight="1">
      <c r="A2" s="200"/>
      <c r="B2" s="200"/>
      <c r="C2" s="324"/>
      <c r="D2" s="324"/>
      <c r="E2" s="324"/>
      <c r="F2" s="324"/>
      <c r="G2" s="324"/>
      <c r="H2" s="324"/>
      <c r="I2" s="324"/>
      <c r="J2" s="324"/>
      <c r="K2" s="324"/>
      <c r="L2" s="324"/>
      <c r="M2" s="324"/>
      <c r="N2" s="324"/>
      <c r="O2" s="324"/>
      <c r="P2" s="324"/>
      <c r="Q2" s="324"/>
      <c r="R2" s="324"/>
      <c r="S2" s="324"/>
      <c r="T2" s="324"/>
      <c r="U2" s="324"/>
      <c r="V2" s="324"/>
      <c r="W2" s="324"/>
      <c r="X2" s="324"/>
      <c r="Y2" s="324"/>
      <c r="Z2" s="324"/>
      <c r="AA2" s="324"/>
      <c r="AB2" s="324"/>
      <c r="AC2" s="324"/>
      <c r="AD2" s="324"/>
      <c r="AE2" s="324"/>
      <c r="AF2" s="324"/>
      <c r="AG2" s="324"/>
    </row>
    <row r="3" spans="1:34" ht="15" customHeight="1">
      <c r="A3" s="200"/>
      <c r="B3" s="200"/>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c r="AG3" s="324"/>
    </row>
    <row r="4" spans="1:34" ht="18.75" customHeight="1">
      <c r="A4" s="200"/>
      <c r="B4" s="200"/>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row>
    <row r="5" spans="1:34" s="2" customFormat="1" ht="12.75">
      <c r="A5" s="609" t="s">
        <v>1</v>
      </c>
      <c r="B5" s="609"/>
      <c r="C5" s="609"/>
      <c r="D5" s="609"/>
      <c r="E5" s="609"/>
      <c r="F5" s="609"/>
      <c r="G5" s="609"/>
      <c r="H5" s="609"/>
      <c r="I5" s="609"/>
      <c r="J5" s="609"/>
      <c r="K5" s="609"/>
      <c r="L5" s="609"/>
      <c r="M5" s="609"/>
      <c r="N5" s="609"/>
      <c r="O5" s="609"/>
      <c r="P5" s="609"/>
      <c r="Q5" s="609"/>
      <c r="R5" s="609"/>
      <c r="S5" s="609"/>
      <c r="T5" s="609"/>
      <c r="U5" s="609"/>
      <c r="V5" s="609"/>
      <c r="W5" s="609"/>
      <c r="X5" s="609"/>
      <c r="Y5" s="609"/>
      <c r="Z5" s="609"/>
      <c r="AA5" s="609"/>
      <c r="AB5" s="609"/>
      <c r="AC5" s="609"/>
      <c r="AD5" s="609"/>
      <c r="AE5" s="609"/>
      <c r="AF5" s="609"/>
      <c r="AG5" s="609"/>
      <c r="AH5" s="139"/>
    </row>
    <row r="6" spans="1:34" s="2" customFormat="1" ht="12.75">
      <c r="A6" s="609" t="s">
        <v>929</v>
      </c>
      <c r="B6" s="609"/>
      <c r="C6" s="609"/>
      <c r="D6" s="609"/>
      <c r="E6" s="609"/>
      <c r="F6" s="609"/>
      <c r="G6" s="609"/>
      <c r="H6" s="609"/>
      <c r="I6" s="609"/>
      <c r="J6" s="609"/>
      <c r="K6" s="609"/>
      <c r="L6" s="609"/>
      <c r="M6" s="609"/>
      <c r="N6" s="609"/>
      <c r="O6" s="609"/>
      <c r="P6" s="609"/>
      <c r="Q6" s="609"/>
      <c r="R6" s="609"/>
      <c r="S6" s="609"/>
      <c r="T6" s="609"/>
      <c r="U6" s="609"/>
      <c r="V6" s="609"/>
      <c r="W6" s="609"/>
      <c r="X6" s="609"/>
      <c r="Y6" s="609"/>
      <c r="Z6" s="609"/>
      <c r="AA6" s="609"/>
      <c r="AB6" s="609"/>
      <c r="AC6" s="609"/>
      <c r="AD6" s="609"/>
      <c r="AE6" s="609"/>
      <c r="AF6" s="609"/>
      <c r="AG6" s="609"/>
      <c r="AH6" s="139"/>
    </row>
    <row r="7" spans="1:34" s="2" customFormat="1" ht="12.75">
      <c r="A7" s="326" t="s">
        <v>930</v>
      </c>
      <c r="B7" s="326"/>
      <c r="C7" s="326"/>
      <c r="D7" s="326"/>
      <c r="E7" s="326"/>
      <c r="F7" s="326"/>
      <c r="G7" s="326"/>
      <c r="H7" s="326"/>
      <c r="I7" s="326"/>
      <c r="J7" s="326"/>
      <c r="K7" s="326"/>
      <c r="L7" s="326"/>
      <c r="M7" s="326"/>
      <c r="N7" s="326"/>
      <c r="O7" s="326"/>
      <c r="P7" s="326"/>
      <c r="Q7" s="326"/>
      <c r="R7" s="326"/>
      <c r="S7" s="326"/>
      <c r="T7" s="326"/>
      <c r="U7" s="326"/>
      <c r="V7" s="326"/>
      <c r="W7" s="326"/>
      <c r="X7" s="326"/>
      <c r="Y7" s="326"/>
      <c r="Z7" s="326"/>
      <c r="AA7" s="326"/>
      <c r="AB7" s="326"/>
      <c r="AC7" s="326"/>
      <c r="AD7" s="326"/>
      <c r="AE7" s="326"/>
      <c r="AF7" s="326"/>
      <c r="AG7" s="326"/>
      <c r="AH7" s="139"/>
    </row>
    <row r="8" spans="1:34" ht="15" customHeight="1">
      <c r="A8" s="327" t="s">
        <v>4</v>
      </c>
      <c r="B8" s="327"/>
      <c r="C8" s="327"/>
      <c r="D8" s="327"/>
      <c r="E8" s="327"/>
      <c r="F8" s="327"/>
      <c r="G8" s="327"/>
      <c r="H8" s="327"/>
      <c r="I8" s="327"/>
      <c r="J8" s="327"/>
      <c r="K8" s="327"/>
      <c r="L8" s="327"/>
      <c r="M8" s="327"/>
      <c r="N8" s="509" t="s">
        <v>5</v>
      </c>
      <c r="O8" s="510"/>
      <c r="P8" s="510"/>
      <c r="Q8" s="510"/>
      <c r="R8" s="511"/>
      <c r="S8" s="610" t="s">
        <v>6</v>
      </c>
      <c r="T8" s="611"/>
      <c r="U8" s="611"/>
      <c r="V8" s="611"/>
      <c r="W8" s="612"/>
      <c r="X8" s="613" t="s">
        <v>700</v>
      </c>
      <c r="Y8" s="614"/>
      <c r="Z8" s="614"/>
      <c r="AA8" s="614"/>
      <c r="AB8" s="615"/>
      <c r="AC8" s="509" t="s">
        <v>814</v>
      </c>
      <c r="AD8" s="510"/>
      <c r="AE8" s="510"/>
      <c r="AF8" s="510"/>
      <c r="AG8" s="511"/>
      <c r="AH8" s="584" t="s">
        <v>1077</v>
      </c>
    </row>
    <row r="9" spans="1:34" ht="33" customHeight="1">
      <c r="A9" s="332" t="s">
        <v>7</v>
      </c>
      <c r="B9" s="319" t="s">
        <v>8</v>
      </c>
      <c r="C9" s="319" t="s">
        <v>9</v>
      </c>
      <c r="D9" s="319" t="s">
        <v>10</v>
      </c>
      <c r="E9" s="319" t="s">
        <v>11</v>
      </c>
      <c r="F9" s="319" t="s">
        <v>12</v>
      </c>
      <c r="G9" s="319" t="s">
        <v>13</v>
      </c>
      <c r="H9" s="319" t="s">
        <v>14</v>
      </c>
      <c r="I9" s="319" t="s">
        <v>15</v>
      </c>
      <c r="J9" s="319" t="s">
        <v>16</v>
      </c>
      <c r="K9" s="319" t="s">
        <v>17</v>
      </c>
      <c r="L9" s="319" t="s">
        <v>18</v>
      </c>
      <c r="M9" s="319" t="s">
        <v>19</v>
      </c>
      <c r="N9" s="330" t="s">
        <v>20</v>
      </c>
      <c r="O9" s="331"/>
      <c r="P9" s="319" t="s">
        <v>21</v>
      </c>
      <c r="Q9" s="319" t="s">
        <v>22</v>
      </c>
      <c r="R9" s="319" t="s">
        <v>23</v>
      </c>
      <c r="S9" s="330" t="s">
        <v>20</v>
      </c>
      <c r="T9" s="331"/>
      <c r="U9" s="319" t="s">
        <v>21</v>
      </c>
      <c r="V9" s="319" t="s">
        <v>22</v>
      </c>
      <c r="W9" s="319" t="s">
        <v>23</v>
      </c>
      <c r="X9" s="330" t="s">
        <v>20</v>
      </c>
      <c r="Y9" s="331"/>
      <c r="Z9" s="319" t="s">
        <v>21</v>
      </c>
      <c r="AA9" s="319" t="s">
        <v>22</v>
      </c>
      <c r="AB9" s="319" t="s">
        <v>23</v>
      </c>
      <c r="AC9" s="330" t="s">
        <v>20</v>
      </c>
      <c r="AD9" s="331"/>
      <c r="AE9" s="319" t="s">
        <v>21</v>
      </c>
      <c r="AF9" s="319" t="s">
        <v>22</v>
      </c>
      <c r="AG9" s="319" t="s">
        <v>23</v>
      </c>
      <c r="AH9" s="584"/>
    </row>
    <row r="10" spans="1:34" ht="24">
      <c r="A10" s="333"/>
      <c r="B10" s="320"/>
      <c r="C10" s="320"/>
      <c r="D10" s="320"/>
      <c r="E10" s="320"/>
      <c r="F10" s="320"/>
      <c r="G10" s="320"/>
      <c r="H10" s="320"/>
      <c r="I10" s="320"/>
      <c r="J10" s="320"/>
      <c r="K10" s="320"/>
      <c r="L10" s="320"/>
      <c r="M10" s="320"/>
      <c r="N10" s="22" t="s">
        <v>24</v>
      </c>
      <c r="O10" s="23" t="s">
        <v>25</v>
      </c>
      <c r="P10" s="320"/>
      <c r="Q10" s="320"/>
      <c r="R10" s="320"/>
      <c r="S10" s="22" t="s">
        <v>24</v>
      </c>
      <c r="T10" s="23" t="s">
        <v>25</v>
      </c>
      <c r="U10" s="320"/>
      <c r="V10" s="320"/>
      <c r="W10" s="320"/>
      <c r="X10" s="22" t="s">
        <v>24</v>
      </c>
      <c r="Y10" s="23" t="s">
        <v>25</v>
      </c>
      <c r="Z10" s="320"/>
      <c r="AA10" s="320"/>
      <c r="AB10" s="320"/>
      <c r="AC10" s="22" t="s">
        <v>24</v>
      </c>
      <c r="AD10" s="23" t="s">
        <v>25</v>
      </c>
      <c r="AE10" s="320"/>
      <c r="AF10" s="320"/>
      <c r="AG10" s="320"/>
      <c r="AH10" s="584"/>
    </row>
    <row r="11" spans="1:34" ht="84" customHeight="1">
      <c r="A11" s="120" t="s">
        <v>931</v>
      </c>
      <c r="B11" s="119" t="s">
        <v>932</v>
      </c>
      <c r="C11" s="547" t="s">
        <v>933</v>
      </c>
      <c r="D11" s="608" t="s">
        <v>292</v>
      </c>
      <c r="E11" s="119" t="s">
        <v>934</v>
      </c>
      <c r="F11" s="110">
        <v>3</v>
      </c>
      <c r="G11" s="110">
        <v>3</v>
      </c>
      <c r="H11" s="110">
        <v>3</v>
      </c>
      <c r="I11" s="110">
        <v>3</v>
      </c>
      <c r="J11" s="110">
        <v>12</v>
      </c>
      <c r="K11" s="521" t="s">
        <v>27</v>
      </c>
      <c r="L11" s="521" t="s">
        <v>28</v>
      </c>
      <c r="M11" s="605" t="s">
        <v>29</v>
      </c>
      <c r="N11" s="585" t="s">
        <v>935</v>
      </c>
      <c r="O11" s="111" t="s">
        <v>936</v>
      </c>
      <c r="P11" s="111" t="s">
        <v>937</v>
      </c>
      <c r="Q11" s="104">
        <v>1</v>
      </c>
      <c r="R11" s="107" t="s">
        <v>938</v>
      </c>
      <c r="S11" s="585" t="s">
        <v>935</v>
      </c>
      <c r="T11" s="111" t="s">
        <v>936</v>
      </c>
      <c r="U11" s="111" t="s">
        <v>937</v>
      </c>
      <c r="V11" s="104">
        <v>1</v>
      </c>
      <c r="W11" s="107" t="s">
        <v>938</v>
      </c>
      <c r="X11" s="585" t="s">
        <v>935</v>
      </c>
      <c r="Y11" s="111" t="s">
        <v>936</v>
      </c>
      <c r="Z11" s="111" t="s">
        <v>937</v>
      </c>
      <c r="AA11" s="104">
        <v>1</v>
      </c>
      <c r="AB11" s="107" t="s">
        <v>938</v>
      </c>
      <c r="AC11" s="585" t="s">
        <v>935</v>
      </c>
      <c r="AD11" s="111" t="s">
        <v>936</v>
      </c>
      <c r="AE11" s="111" t="s">
        <v>937</v>
      </c>
      <c r="AF11" s="104">
        <v>1</v>
      </c>
      <c r="AG11" s="107" t="s">
        <v>938</v>
      </c>
      <c r="AH11" s="121">
        <f>(AF11+AA11+V11+Q11)/4</f>
        <v>1</v>
      </c>
    </row>
    <row r="12" spans="1:34" ht="96" customHeight="1">
      <c r="A12" s="120" t="s">
        <v>939</v>
      </c>
      <c r="B12" s="119" t="s">
        <v>939</v>
      </c>
      <c r="C12" s="547"/>
      <c r="D12" s="608"/>
      <c r="E12" s="119" t="s">
        <v>940</v>
      </c>
      <c r="F12" s="112">
        <v>0</v>
      </c>
      <c r="G12" s="110">
        <v>1</v>
      </c>
      <c r="H12" s="112">
        <v>0</v>
      </c>
      <c r="I12" s="112">
        <v>0</v>
      </c>
      <c r="J12" s="110">
        <v>1</v>
      </c>
      <c r="K12" s="521"/>
      <c r="L12" s="521"/>
      <c r="M12" s="530"/>
      <c r="N12" s="586"/>
      <c r="O12" s="111" t="s">
        <v>941</v>
      </c>
      <c r="P12" s="111" t="s">
        <v>942</v>
      </c>
      <c r="Q12" s="105" t="s">
        <v>938</v>
      </c>
      <c r="R12" s="107" t="s">
        <v>943</v>
      </c>
      <c r="S12" s="586"/>
      <c r="T12" s="111" t="s">
        <v>941</v>
      </c>
      <c r="U12" s="111" t="s">
        <v>944</v>
      </c>
      <c r="V12" s="104">
        <v>1</v>
      </c>
      <c r="W12" s="107" t="s">
        <v>943</v>
      </c>
      <c r="X12" s="586"/>
      <c r="Y12" s="111" t="s">
        <v>941</v>
      </c>
      <c r="Z12" s="111" t="s">
        <v>945</v>
      </c>
      <c r="AA12" s="105" t="s">
        <v>938</v>
      </c>
      <c r="AB12" s="107" t="s">
        <v>938</v>
      </c>
      <c r="AC12" s="586"/>
      <c r="AD12" s="111" t="s">
        <v>941</v>
      </c>
      <c r="AE12" s="111" t="s">
        <v>945</v>
      </c>
      <c r="AF12" s="107" t="s">
        <v>938</v>
      </c>
      <c r="AG12" s="107" t="s">
        <v>938</v>
      </c>
      <c r="AH12" s="121">
        <v>1</v>
      </c>
    </row>
    <row r="13" spans="1:34" ht="78.75">
      <c r="A13" s="120" t="s">
        <v>946</v>
      </c>
      <c r="B13" s="119" t="s">
        <v>946</v>
      </c>
      <c r="C13" s="547"/>
      <c r="D13" s="608"/>
      <c r="E13" s="119" t="s">
        <v>947</v>
      </c>
      <c r="F13" s="113">
        <v>1</v>
      </c>
      <c r="G13" s="113">
        <v>1</v>
      </c>
      <c r="H13" s="113">
        <v>1</v>
      </c>
      <c r="I13" s="113">
        <v>1</v>
      </c>
      <c r="J13" s="113">
        <v>1</v>
      </c>
      <c r="K13" s="521"/>
      <c r="L13" s="521"/>
      <c r="M13" s="24" t="s">
        <v>29</v>
      </c>
      <c r="N13" s="586"/>
      <c r="O13" s="111" t="s">
        <v>948</v>
      </c>
      <c r="P13" s="114" t="s">
        <v>949</v>
      </c>
      <c r="Q13" s="104">
        <v>1</v>
      </c>
      <c r="R13" s="107" t="s">
        <v>950</v>
      </c>
      <c r="S13" s="586"/>
      <c r="T13" s="111" t="s">
        <v>948</v>
      </c>
      <c r="U13" s="114" t="s">
        <v>951</v>
      </c>
      <c r="V13" s="104">
        <v>1</v>
      </c>
      <c r="W13" s="107" t="s">
        <v>950</v>
      </c>
      <c r="X13" s="586"/>
      <c r="Y13" s="111" t="s">
        <v>948</v>
      </c>
      <c r="Z13" s="114" t="s">
        <v>949</v>
      </c>
      <c r="AA13" s="104">
        <v>1</v>
      </c>
      <c r="AB13" s="107" t="s">
        <v>950</v>
      </c>
      <c r="AC13" s="586"/>
      <c r="AD13" s="111" t="s">
        <v>948</v>
      </c>
      <c r="AE13" s="114" t="s">
        <v>949</v>
      </c>
      <c r="AF13" s="104">
        <v>1</v>
      </c>
      <c r="AG13" s="107" t="s">
        <v>950</v>
      </c>
      <c r="AH13" s="121">
        <f t="shared" ref="AH13:AH33" si="0">(AF13+AA13+V13+Q13)/4</f>
        <v>1</v>
      </c>
    </row>
    <row r="14" spans="1:34" ht="78.75">
      <c r="A14" s="120" t="s">
        <v>952</v>
      </c>
      <c r="B14" s="119" t="s">
        <v>953</v>
      </c>
      <c r="C14" s="547"/>
      <c r="D14" s="608"/>
      <c r="E14" s="119" t="s">
        <v>954</v>
      </c>
      <c r="F14" s="113">
        <v>1</v>
      </c>
      <c r="G14" s="113">
        <v>1</v>
      </c>
      <c r="H14" s="113">
        <v>1</v>
      </c>
      <c r="I14" s="113">
        <v>1</v>
      </c>
      <c r="J14" s="113">
        <v>1</v>
      </c>
      <c r="K14" s="521"/>
      <c r="L14" s="521"/>
      <c r="M14" s="25" t="s">
        <v>35</v>
      </c>
      <c r="N14" s="586"/>
      <c r="O14" s="111" t="s">
        <v>955</v>
      </c>
      <c r="P14" s="114" t="s">
        <v>956</v>
      </c>
      <c r="Q14" s="104">
        <v>1</v>
      </c>
      <c r="R14" s="107" t="s">
        <v>957</v>
      </c>
      <c r="S14" s="586"/>
      <c r="T14" s="111" t="s">
        <v>955</v>
      </c>
      <c r="U14" s="114" t="s">
        <v>958</v>
      </c>
      <c r="V14" s="104">
        <v>1</v>
      </c>
      <c r="W14" s="107" t="s">
        <v>957</v>
      </c>
      <c r="X14" s="586"/>
      <c r="Y14" s="111" t="s">
        <v>955</v>
      </c>
      <c r="Z14" s="114" t="s">
        <v>959</v>
      </c>
      <c r="AA14" s="104">
        <v>1</v>
      </c>
      <c r="AB14" s="107" t="s">
        <v>957</v>
      </c>
      <c r="AC14" s="586"/>
      <c r="AD14" s="111" t="s">
        <v>955</v>
      </c>
      <c r="AE14" s="114" t="s">
        <v>960</v>
      </c>
      <c r="AF14" s="104">
        <v>1</v>
      </c>
      <c r="AG14" s="107" t="s">
        <v>957</v>
      </c>
      <c r="AH14" s="121">
        <f t="shared" si="0"/>
        <v>1</v>
      </c>
    </row>
    <row r="15" spans="1:34" ht="78.75" customHeight="1">
      <c r="A15" s="120" t="s">
        <v>961</v>
      </c>
      <c r="B15" s="119" t="s">
        <v>962</v>
      </c>
      <c r="C15" s="547"/>
      <c r="D15" s="608"/>
      <c r="E15" s="119" t="s">
        <v>963</v>
      </c>
      <c r="F15" s="113"/>
      <c r="G15" s="113"/>
      <c r="H15" s="113"/>
      <c r="I15" s="110">
        <v>1</v>
      </c>
      <c r="J15" s="110">
        <v>1</v>
      </c>
      <c r="K15" s="521"/>
      <c r="L15" s="521"/>
      <c r="M15" s="108" t="s">
        <v>29</v>
      </c>
      <c r="N15" s="586"/>
      <c r="O15" s="111" t="s">
        <v>964</v>
      </c>
      <c r="P15" s="111" t="s">
        <v>965</v>
      </c>
      <c r="Q15" s="105" t="s">
        <v>938</v>
      </c>
      <c r="R15" s="107" t="s">
        <v>966</v>
      </c>
      <c r="S15" s="586"/>
      <c r="T15" s="111" t="s">
        <v>964</v>
      </c>
      <c r="U15" s="111" t="s">
        <v>965</v>
      </c>
      <c r="V15" s="105" t="s">
        <v>938</v>
      </c>
      <c r="W15" s="107" t="s">
        <v>966</v>
      </c>
      <c r="X15" s="586"/>
      <c r="Y15" s="111" t="s">
        <v>964</v>
      </c>
      <c r="Z15" s="111" t="s">
        <v>965</v>
      </c>
      <c r="AA15" s="105" t="s">
        <v>938</v>
      </c>
      <c r="AB15" s="107" t="s">
        <v>966</v>
      </c>
      <c r="AC15" s="586"/>
      <c r="AD15" s="111" t="s">
        <v>967</v>
      </c>
      <c r="AE15" s="111" t="s">
        <v>968</v>
      </c>
      <c r="AF15" s="104">
        <v>1</v>
      </c>
      <c r="AG15" s="107" t="s">
        <v>938</v>
      </c>
      <c r="AH15" s="121">
        <v>1</v>
      </c>
    </row>
    <row r="16" spans="1:34" ht="120.75" customHeight="1">
      <c r="A16" s="120" t="s">
        <v>969</v>
      </c>
      <c r="B16" s="119" t="s">
        <v>969</v>
      </c>
      <c r="C16" s="547"/>
      <c r="D16" s="608"/>
      <c r="E16" s="119" t="s">
        <v>970</v>
      </c>
      <c r="F16" s="110">
        <v>3</v>
      </c>
      <c r="G16" s="110">
        <v>3</v>
      </c>
      <c r="H16" s="110">
        <v>3</v>
      </c>
      <c r="I16" s="110">
        <v>3</v>
      </c>
      <c r="J16" s="110">
        <v>12</v>
      </c>
      <c r="K16" s="521"/>
      <c r="L16" s="521"/>
      <c r="M16" s="588" t="s">
        <v>34</v>
      </c>
      <c r="N16" s="586"/>
      <c r="O16" s="106" t="s">
        <v>971</v>
      </c>
      <c r="P16" s="106" t="s">
        <v>972</v>
      </c>
      <c r="Q16" s="104">
        <v>1</v>
      </c>
      <c r="R16" s="107" t="s">
        <v>973</v>
      </c>
      <c r="S16" s="586"/>
      <c r="T16" s="106" t="s">
        <v>971</v>
      </c>
      <c r="U16" s="106" t="s">
        <v>972</v>
      </c>
      <c r="V16" s="104">
        <v>1</v>
      </c>
      <c r="W16" s="107" t="s">
        <v>973</v>
      </c>
      <c r="X16" s="586"/>
      <c r="Y16" s="106" t="s">
        <v>971</v>
      </c>
      <c r="Z16" s="106" t="s">
        <v>972</v>
      </c>
      <c r="AA16" s="104">
        <v>1</v>
      </c>
      <c r="AB16" s="107" t="s">
        <v>973</v>
      </c>
      <c r="AC16" s="586"/>
      <c r="AD16" s="106" t="s">
        <v>971</v>
      </c>
      <c r="AE16" s="106" t="s">
        <v>972</v>
      </c>
      <c r="AF16" s="104">
        <v>1</v>
      </c>
      <c r="AG16" s="107" t="s">
        <v>973</v>
      </c>
      <c r="AH16" s="121">
        <f t="shared" si="0"/>
        <v>1</v>
      </c>
    </row>
    <row r="17" spans="1:34" ht="120" customHeight="1">
      <c r="A17" s="120" t="s">
        <v>974</v>
      </c>
      <c r="B17" s="119" t="s">
        <v>975</v>
      </c>
      <c r="C17" s="547"/>
      <c r="D17" s="608"/>
      <c r="E17" s="119" t="s">
        <v>976</v>
      </c>
      <c r="F17" s="113">
        <v>1</v>
      </c>
      <c r="G17" s="113">
        <v>1</v>
      </c>
      <c r="H17" s="113">
        <v>1</v>
      </c>
      <c r="I17" s="113">
        <v>1</v>
      </c>
      <c r="J17" s="113">
        <v>1</v>
      </c>
      <c r="K17" s="521"/>
      <c r="L17" s="521"/>
      <c r="M17" s="590"/>
      <c r="N17" s="586"/>
      <c r="O17" s="106" t="s">
        <v>977</v>
      </c>
      <c r="P17" s="115" t="s">
        <v>978</v>
      </c>
      <c r="Q17" s="104">
        <v>1</v>
      </c>
      <c r="R17" s="107" t="s">
        <v>979</v>
      </c>
      <c r="S17" s="586"/>
      <c r="T17" s="106" t="s">
        <v>977</v>
      </c>
      <c r="U17" s="115" t="s">
        <v>980</v>
      </c>
      <c r="V17" s="104">
        <v>1</v>
      </c>
      <c r="W17" s="107" t="s">
        <v>938</v>
      </c>
      <c r="X17" s="586"/>
      <c r="Y17" s="106" t="s">
        <v>977</v>
      </c>
      <c r="Z17" s="115" t="s">
        <v>980</v>
      </c>
      <c r="AA17" s="104">
        <v>1</v>
      </c>
      <c r="AB17" s="107" t="s">
        <v>938</v>
      </c>
      <c r="AC17" s="586"/>
      <c r="AD17" s="106" t="s">
        <v>977</v>
      </c>
      <c r="AE17" s="115" t="s">
        <v>980</v>
      </c>
      <c r="AF17" s="104">
        <v>1</v>
      </c>
      <c r="AG17" s="107" t="s">
        <v>938</v>
      </c>
      <c r="AH17" s="121">
        <f t="shared" si="0"/>
        <v>1</v>
      </c>
    </row>
    <row r="18" spans="1:34" ht="60">
      <c r="A18" s="120" t="s">
        <v>981</v>
      </c>
      <c r="B18" s="119" t="s">
        <v>982</v>
      </c>
      <c r="C18" s="547"/>
      <c r="D18" s="608"/>
      <c r="E18" s="119" t="s">
        <v>983</v>
      </c>
      <c r="F18" s="113">
        <v>1</v>
      </c>
      <c r="G18" s="113">
        <v>1</v>
      </c>
      <c r="H18" s="113">
        <v>1</v>
      </c>
      <c r="I18" s="113">
        <v>1</v>
      </c>
      <c r="J18" s="113">
        <v>1</v>
      </c>
      <c r="K18" s="521"/>
      <c r="L18" s="521"/>
      <c r="M18" s="25" t="s">
        <v>35</v>
      </c>
      <c r="N18" s="587"/>
      <c r="O18" s="106" t="s">
        <v>984</v>
      </c>
      <c r="P18" s="115" t="s">
        <v>985</v>
      </c>
      <c r="Q18" s="104">
        <v>1</v>
      </c>
      <c r="R18" s="107" t="s">
        <v>986</v>
      </c>
      <c r="S18" s="587"/>
      <c r="T18" s="106" t="s">
        <v>984</v>
      </c>
      <c r="U18" s="115" t="s">
        <v>980</v>
      </c>
      <c r="V18" s="104">
        <v>1</v>
      </c>
      <c r="W18" s="107" t="s">
        <v>938</v>
      </c>
      <c r="X18" s="587"/>
      <c r="Y18" s="106" t="s">
        <v>984</v>
      </c>
      <c r="Z18" s="115" t="s">
        <v>980</v>
      </c>
      <c r="AA18" s="104">
        <v>1</v>
      </c>
      <c r="AB18" s="107" t="s">
        <v>938</v>
      </c>
      <c r="AC18" s="587"/>
      <c r="AD18" s="106" t="s">
        <v>984</v>
      </c>
      <c r="AE18" s="115" t="s">
        <v>980</v>
      </c>
      <c r="AF18" s="104">
        <v>1</v>
      </c>
      <c r="AG18" s="107" t="s">
        <v>938</v>
      </c>
      <c r="AH18" s="121">
        <f t="shared" si="0"/>
        <v>1</v>
      </c>
    </row>
    <row r="19" spans="1:34" ht="24">
      <c r="A19" s="606" t="s">
        <v>987</v>
      </c>
      <c r="B19" s="531" t="s">
        <v>988</v>
      </c>
      <c r="C19" s="547" t="s">
        <v>989</v>
      </c>
      <c r="D19" s="608"/>
      <c r="E19" s="531" t="s">
        <v>990</v>
      </c>
      <c r="F19" s="607">
        <v>1</v>
      </c>
      <c r="G19" s="607">
        <v>1</v>
      </c>
      <c r="H19" s="607">
        <v>1</v>
      </c>
      <c r="I19" s="607">
        <v>1</v>
      </c>
      <c r="J19" s="607">
        <v>1</v>
      </c>
      <c r="K19" s="521" t="s">
        <v>27</v>
      </c>
      <c r="L19" s="521" t="s">
        <v>28</v>
      </c>
      <c r="M19" s="53" t="s">
        <v>29</v>
      </c>
      <c r="N19" s="585" t="s">
        <v>935</v>
      </c>
      <c r="O19" s="597" t="s">
        <v>991</v>
      </c>
      <c r="P19" s="603" t="s">
        <v>992</v>
      </c>
      <c r="Q19" s="169">
        <v>1</v>
      </c>
      <c r="R19" s="356" t="s">
        <v>993</v>
      </c>
      <c r="S19" s="585" t="s">
        <v>935</v>
      </c>
      <c r="T19" s="597" t="s">
        <v>991</v>
      </c>
      <c r="U19" s="603" t="s">
        <v>992</v>
      </c>
      <c r="V19" s="169">
        <v>1</v>
      </c>
      <c r="W19" s="356" t="s">
        <v>993</v>
      </c>
      <c r="X19" s="585" t="s">
        <v>935</v>
      </c>
      <c r="Y19" s="597" t="s">
        <v>991</v>
      </c>
      <c r="Z19" s="603" t="s">
        <v>992</v>
      </c>
      <c r="AA19" s="169">
        <v>1</v>
      </c>
      <c r="AB19" s="356" t="s">
        <v>993</v>
      </c>
      <c r="AC19" s="585" t="s">
        <v>935</v>
      </c>
      <c r="AD19" s="597" t="s">
        <v>991</v>
      </c>
      <c r="AE19" s="603" t="s">
        <v>992</v>
      </c>
      <c r="AF19" s="169">
        <v>1</v>
      </c>
      <c r="AG19" s="356" t="s">
        <v>993</v>
      </c>
      <c r="AH19" s="169">
        <f t="shared" si="0"/>
        <v>1</v>
      </c>
    </row>
    <row r="20" spans="1:34" ht="104.25" customHeight="1">
      <c r="A20" s="606"/>
      <c r="B20" s="531"/>
      <c r="C20" s="547"/>
      <c r="D20" s="608"/>
      <c r="E20" s="531"/>
      <c r="F20" s="607"/>
      <c r="G20" s="607"/>
      <c r="H20" s="607"/>
      <c r="I20" s="607"/>
      <c r="J20" s="607"/>
      <c r="K20" s="521"/>
      <c r="L20" s="521"/>
      <c r="M20" s="24" t="s">
        <v>34</v>
      </c>
      <c r="N20" s="586"/>
      <c r="O20" s="599"/>
      <c r="P20" s="604"/>
      <c r="Q20" s="171"/>
      <c r="R20" s="358"/>
      <c r="S20" s="586"/>
      <c r="T20" s="599"/>
      <c r="U20" s="604"/>
      <c r="V20" s="171"/>
      <c r="W20" s="358"/>
      <c r="X20" s="586"/>
      <c r="Y20" s="599"/>
      <c r="Z20" s="604"/>
      <c r="AA20" s="171"/>
      <c r="AB20" s="358"/>
      <c r="AC20" s="586"/>
      <c r="AD20" s="599"/>
      <c r="AE20" s="604"/>
      <c r="AF20" s="171"/>
      <c r="AG20" s="358"/>
      <c r="AH20" s="171"/>
    </row>
    <row r="21" spans="1:34" ht="153.75" customHeight="1">
      <c r="A21" s="120" t="s">
        <v>994</v>
      </c>
      <c r="B21" s="119" t="s">
        <v>995</v>
      </c>
      <c r="C21" s="547"/>
      <c r="D21" s="608"/>
      <c r="E21" s="119" t="s">
        <v>996</v>
      </c>
      <c r="F21" s="113">
        <v>1</v>
      </c>
      <c r="G21" s="113">
        <v>1</v>
      </c>
      <c r="H21" s="113">
        <v>1</v>
      </c>
      <c r="I21" s="113">
        <v>1</v>
      </c>
      <c r="J21" s="113">
        <v>1</v>
      </c>
      <c r="K21" s="521"/>
      <c r="L21" s="521"/>
      <c r="M21" s="25" t="s">
        <v>35</v>
      </c>
      <c r="N21" s="587"/>
      <c r="O21" s="106" t="s">
        <v>991</v>
      </c>
      <c r="P21" s="115" t="s">
        <v>997</v>
      </c>
      <c r="Q21" s="104">
        <v>1</v>
      </c>
      <c r="R21" s="107" t="s">
        <v>998</v>
      </c>
      <c r="S21" s="587"/>
      <c r="T21" s="106" t="s">
        <v>991</v>
      </c>
      <c r="U21" s="115" t="s">
        <v>999</v>
      </c>
      <c r="V21" s="104">
        <v>1</v>
      </c>
      <c r="W21" s="107" t="s">
        <v>998</v>
      </c>
      <c r="X21" s="587"/>
      <c r="Y21" s="106" t="s">
        <v>991</v>
      </c>
      <c r="Z21" s="115" t="s">
        <v>999</v>
      </c>
      <c r="AA21" s="104">
        <v>1</v>
      </c>
      <c r="AB21" s="107" t="s">
        <v>998</v>
      </c>
      <c r="AC21" s="587"/>
      <c r="AD21" s="106" t="s">
        <v>991</v>
      </c>
      <c r="AE21" s="115" t="s">
        <v>999</v>
      </c>
      <c r="AF21" s="104">
        <v>1</v>
      </c>
      <c r="AG21" s="107" t="s">
        <v>998</v>
      </c>
      <c r="AH21" s="121">
        <f t="shared" si="0"/>
        <v>1</v>
      </c>
    </row>
    <row r="22" spans="1:34" ht="24">
      <c r="A22" s="521" t="s">
        <v>1000</v>
      </c>
      <c r="B22" s="521" t="s">
        <v>1001</v>
      </c>
      <c r="C22" s="547" t="s">
        <v>1002</v>
      </c>
      <c r="D22" s="608"/>
      <c r="E22" s="560" t="s">
        <v>1003</v>
      </c>
      <c r="F22" s="549"/>
      <c r="G22" s="549">
        <v>0.5</v>
      </c>
      <c r="H22" s="549">
        <v>0.5</v>
      </c>
      <c r="I22" s="549"/>
      <c r="J22" s="561">
        <v>1</v>
      </c>
      <c r="K22" s="521" t="s">
        <v>27</v>
      </c>
      <c r="L22" s="521" t="s">
        <v>28</v>
      </c>
      <c r="M22" s="108" t="s">
        <v>29</v>
      </c>
      <c r="N22" s="594" t="s">
        <v>935</v>
      </c>
      <c r="O22" s="597" t="s">
        <v>1004</v>
      </c>
      <c r="P22" s="600" t="s">
        <v>1005</v>
      </c>
      <c r="Q22" s="307" t="s">
        <v>938</v>
      </c>
      <c r="R22" s="356" t="s">
        <v>1006</v>
      </c>
      <c r="S22" s="594" t="s">
        <v>935</v>
      </c>
      <c r="T22" s="597" t="s">
        <v>1004</v>
      </c>
      <c r="U22" s="600" t="s">
        <v>1007</v>
      </c>
      <c r="V22" s="169">
        <v>1</v>
      </c>
      <c r="W22" s="356" t="s">
        <v>1008</v>
      </c>
      <c r="X22" s="594" t="s">
        <v>935</v>
      </c>
      <c r="Y22" s="597" t="s">
        <v>1004</v>
      </c>
      <c r="Z22" s="600" t="s">
        <v>1009</v>
      </c>
      <c r="AA22" s="169">
        <v>1</v>
      </c>
      <c r="AB22" s="356" t="s">
        <v>1006</v>
      </c>
      <c r="AC22" s="594" t="s">
        <v>935</v>
      </c>
      <c r="AD22" s="597" t="s">
        <v>1004</v>
      </c>
      <c r="AE22" s="600" t="s">
        <v>1010</v>
      </c>
      <c r="AF22" s="307" t="s">
        <v>938</v>
      </c>
      <c r="AG22" s="356" t="s">
        <v>938</v>
      </c>
      <c r="AH22" s="221">
        <v>1</v>
      </c>
    </row>
    <row r="23" spans="1:34" ht="36">
      <c r="A23" s="521"/>
      <c r="B23" s="521"/>
      <c r="C23" s="547"/>
      <c r="D23" s="608"/>
      <c r="E23" s="560"/>
      <c r="F23" s="549"/>
      <c r="G23" s="531"/>
      <c r="H23" s="531"/>
      <c r="I23" s="531"/>
      <c r="J23" s="561"/>
      <c r="K23" s="521"/>
      <c r="L23" s="521"/>
      <c r="M23" s="24" t="s">
        <v>34</v>
      </c>
      <c r="N23" s="595"/>
      <c r="O23" s="598"/>
      <c r="P23" s="601"/>
      <c r="Q23" s="308"/>
      <c r="R23" s="357"/>
      <c r="S23" s="595"/>
      <c r="T23" s="598"/>
      <c r="U23" s="601"/>
      <c r="V23" s="170"/>
      <c r="W23" s="357"/>
      <c r="X23" s="595"/>
      <c r="Y23" s="598"/>
      <c r="Z23" s="601"/>
      <c r="AA23" s="170"/>
      <c r="AB23" s="357"/>
      <c r="AC23" s="595"/>
      <c r="AD23" s="598"/>
      <c r="AE23" s="601"/>
      <c r="AF23" s="308"/>
      <c r="AG23" s="357"/>
      <c r="AH23" s="221"/>
    </row>
    <row r="24" spans="1:34" ht="36">
      <c r="A24" s="521"/>
      <c r="B24" s="521"/>
      <c r="C24" s="547"/>
      <c r="D24" s="608"/>
      <c r="E24" s="560"/>
      <c r="F24" s="549"/>
      <c r="G24" s="531"/>
      <c r="H24" s="531"/>
      <c r="I24" s="531"/>
      <c r="J24" s="561"/>
      <c r="K24" s="521"/>
      <c r="L24" s="521"/>
      <c r="M24" s="25" t="s">
        <v>35</v>
      </c>
      <c r="N24" s="596"/>
      <c r="O24" s="599"/>
      <c r="P24" s="602"/>
      <c r="Q24" s="309"/>
      <c r="R24" s="358"/>
      <c r="S24" s="596"/>
      <c r="T24" s="599"/>
      <c r="U24" s="602"/>
      <c r="V24" s="171"/>
      <c r="W24" s="358"/>
      <c r="X24" s="596"/>
      <c r="Y24" s="599"/>
      <c r="Z24" s="602"/>
      <c r="AA24" s="171"/>
      <c r="AB24" s="358"/>
      <c r="AC24" s="596"/>
      <c r="AD24" s="599"/>
      <c r="AE24" s="602"/>
      <c r="AF24" s="309"/>
      <c r="AG24" s="358"/>
      <c r="AH24" s="221"/>
    </row>
    <row r="25" spans="1:34" ht="108" customHeight="1">
      <c r="A25" s="120" t="s">
        <v>1011</v>
      </c>
      <c r="B25" s="119" t="s">
        <v>1012</v>
      </c>
      <c r="C25" s="547" t="s">
        <v>1013</v>
      </c>
      <c r="D25" s="608"/>
      <c r="E25" s="119" t="s">
        <v>1014</v>
      </c>
      <c r="F25" s="113">
        <v>1</v>
      </c>
      <c r="G25" s="113">
        <v>1</v>
      </c>
      <c r="H25" s="113">
        <v>1</v>
      </c>
      <c r="I25" s="113">
        <v>1</v>
      </c>
      <c r="J25" s="113">
        <v>1</v>
      </c>
      <c r="K25" s="521" t="s">
        <v>27</v>
      </c>
      <c r="L25" s="521" t="s">
        <v>28</v>
      </c>
      <c r="M25" s="605" t="s">
        <v>29</v>
      </c>
      <c r="N25" s="585" t="s">
        <v>935</v>
      </c>
      <c r="O25" s="106" t="s">
        <v>1015</v>
      </c>
      <c r="P25" s="115" t="s">
        <v>1016</v>
      </c>
      <c r="Q25" s="104">
        <v>1</v>
      </c>
      <c r="R25" s="107" t="s">
        <v>1017</v>
      </c>
      <c r="S25" s="585" t="s">
        <v>935</v>
      </c>
      <c r="T25" s="106" t="s">
        <v>1015</v>
      </c>
      <c r="U25" s="115" t="s">
        <v>1016</v>
      </c>
      <c r="V25" s="104">
        <v>1</v>
      </c>
      <c r="W25" s="107" t="s">
        <v>1017</v>
      </c>
      <c r="X25" s="585" t="s">
        <v>935</v>
      </c>
      <c r="Y25" s="106" t="s">
        <v>1015</v>
      </c>
      <c r="Z25" s="115" t="s">
        <v>1016</v>
      </c>
      <c r="AA25" s="104">
        <v>1</v>
      </c>
      <c r="AB25" s="107" t="s">
        <v>1017</v>
      </c>
      <c r="AC25" s="585" t="s">
        <v>935</v>
      </c>
      <c r="AD25" s="106" t="s">
        <v>1015</v>
      </c>
      <c r="AE25" s="115" t="s">
        <v>1016</v>
      </c>
      <c r="AF25" s="104">
        <v>1</v>
      </c>
      <c r="AG25" s="107" t="s">
        <v>1017</v>
      </c>
      <c r="AH25" s="121">
        <f t="shared" si="0"/>
        <v>1</v>
      </c>
    </row>
    <row r="26" spans="1:34" ht="96" customHeight="1">
      <c r="A26" s="120" t="s">
        <v>1018</v>
      </c>
      <c r="B26" s="119" t="s">
        <v>1018</v>
      </c>
      <c r="C26" s="547"/>
      <c r="D26" s="608"/>
      <c r="E26" s="119" t="s">
        <v>1019</v>
      </c>
      <c r="F26" s="113">
        <v>1</v>
      </c>
      <c r="G26" s="113">
        <v>1</v>
      </c>
      <c r="H26" s="113">
        <v>1</v>
      </c>
      <c r="I26" s="113">
        <v>1</v>
      </c>
      <c r="J26" s="113">
        <v>1</v>
      </c>
      <c r="K26" s="521"/>
      <c r="L26" s="521"/>
      <c r="M26" s="529"/>
      <c r="N26" s="586"/>
      <c r="O26" s="111" t="s">
        <v>948</v>
      </c>
      <c r="P26" s="114" t="s">
        <v>949</v>
      </c>
      <c r="Q26" s="104">
        <v>1</v>
      </c>
      <c r="R26" s="107" t="s">
        <v>1020</v>
      </c>
      <c r="S26" s="586"/>
      <c r="T26" s="111" t="s">
        <v>948</v>
      </c>
      <c r="U26" s="114" t="s">
        <v>949</v>
      </c>
      <c r="V26" s="104">
        <v>1</v>
      </c>
      <c r="W26" s="107" t="s">
        <v>1020</v>
      </c>
      <c r="X26" s="586"/>
      <c r="Y26" s="111" t="s">
        <v>948</v>
      </c>
      <c r="Z26" s="114" t="s">
        <v>949</v>
      </c>
      <c r="AA26" s="104">
        <v>1</v>
      </c>
      <c r="AB26" s="107" t="s">
        <v>1020</v>
      </c>
      <c r="AC26" s="586"/>
      <c r="AD26" s="111" t="s">
        <v>948</v>
      </c>
      <c r="AE26" s="114" t="s">
        <v>949</v>
      </c>
      <c r="AF26" s="104">
        <v>1</v>
      </c>
      <c r="AG26" s="107" t="s">
        <v>1020</v>
      </c>
      <c r="AH26" s="121">
        <f t="shared" si="0"/>
        <v>1</v>
      </c>
    </row>
    <row r="27" spans="1:34" ht="96">
      <c r="A27" s="120" t="s">
        <v>1021</v>
      </c>
      <c r="B27" s="119" t="s">
        <v>1022</v>
      </c>
      <c r="C27" s="547"/>
      <c r="D27" s="608"/>
      <c r="E27" s="119" t="s">
        <v>1023</v>
      </c>
      <c r="F27" s="113">
        <v>0.1</v>
      </c>
      <c r="G27" s="113">
        <v>0.1</v>
      </c>
      <c r="H27" s="113">
        <v>0.1</v>
      </c>
      <c r="I27" s="113">
        <v>0.1</v>
      </c>
      <c r="J27" s="113">
        <v>0.1</v>
      </c>
      <c r="K27" s="521"/>
      <c r="L27" s="521"/>
      <c r="M27" s="530"/>
      <c r="N27" s="586"/>
      <c r="O27" s="106" t="s">
        <v>1024</v>
      </c>
      <c r="P27" s="115" t="s">
        <v>1025</v>
      </c>
      <c r="Q27" s="116" t="s">
        <v>938</v>
      </c>
      <c r="R27" s="107" t="s">
        <v>938</v>
      </c>
      <c r="S27" s="586"/>
      <c r="T27" s="106" t="s">
        <v>1024</v>
      </c>
      <c r="U27" s="115" t="s">
        <v>1025</v>
      </c>
      <c r="V27" s="116" t="s">
        <v>938</v>
      </c>
      <c r="W27" s="107" t="s">
        <v>938</v>
      </c>
      <c r="X27" s="586"/>
      <c r="Y27" s="106" t="s">
        <v>1024</v>
      </c>
      <c r="Z27" s="115" t="s">
        <v>1026</v>
      </c>
      <c r="AA27" s="116" t="s">
        <v>938</v>
      </c>
      <c r="AB27" s="107" t="s">
        <v>938</v>
      </c>
      <c r="AC27" s="586"/>
      <c r="AD27" s="106" t="s">
        <v>1027</v>
      </c>
      <c r="AE27" s="115" t="s">
        <v>1028</v>
      </c>
      <c r="AF27" s="104">
        <v>1</v>
      </c>
      <c r="AG27" s="107" t="s">
        <v>1029</v>
      </c>
      <c r="AH27" s="121">
        <v>1</v>
      </c>
    </row>
    <row r="28" spans="1:34" ht="89.25" customHeight="1">
      <c r="A28" s="120" t="s">
        <v>1030</v>
      </c>
      <c r="B28" s="119" t="s">
        <v>1031</v>
      </c>
      <c r="C28" s="547"/>
      <c r="D28" s="608"/>
      <c r="E28" s="119" t="s">
        <v>1032</v>
      </c>
      <c r="F28" s="112">
        <v>0</v>
      </c>
      <c r="G28" s="112">
        <v>1</v>
      </c>
      <c r="H28" s="112">
        <v>0</v>
      </c>
      <c r="I28" s="112">
        <v>0</v>
      </c>
      <c r="J28" s="112">
        <v>1</v>
      </c>
      <c r="K28" s="521"/>
      <c r="L28" s="521"/>
      <c r="M28" s="588" t="s">
        <v>34</v>
      </c>
      <c r="N28" s="586"/>
      <c r="O28" s="106" t="s">
        <v>1033</v>
      </c>
      <c r="P28" s="115" t="s">
        <v>1025</v>
      </c>
      <c r="Q28" s="116" t="s">
        <v>938</v>
      </c>
      <c r="R28" s="107" t="s">
        <v>938</v>
      </c>
      <c r="S28" s="586"/>
      <c r="T28" s="106"/>
      <c r="U28" s="115" t="s">
        <v>1034</v>
      </c>
      <c r="V28" s="118">
        <v>0</v>
      </c>
      <c r="W28" s="107" t="s">
        <v>1035</v>
      </c>
      <c r="X28" s="586"/>
      <c r="Y28" s="106"/>
      <c r="Z28" s="115" t="s">
        <v>1034</v>
      </c>
      <c r="AA28" s="118">
        <v>0</v>
      </c>
      <c r="AB28" s="107" t="s">
        <v>1035</v>
      </c>
      <c r="AC28" s="586"/>
      <c r="AD28" s="106" t="s">
        <v>1036</v>
      </c>
      <c r="AE28" s="115" t="s">
        <v>1037</v>
      </c>
      <c r="AF28" s="104">
        <v>1</v>
      </c>
      <c r="AG28" s="107" t="s">
        <v>938</v>
      </c>
      <c r="AH28" s="121">
        <v>1</v>
      </c>
    </row>
    <row r="29" spans="1:34" ht="96">
      <c r="A29" s="120" t="s">
        <v>1038</v>
      </c>
      <c r="B29" s="119" t="s">
        <v>1039</v>
      </c>
      <c r="C29" s="547"/>
      <c r="D29" s="608"/>
      <c r="E29" s="119" t="s">
        <v>1040</v>
      </c>
      <c r="F29" s="113">
        <v>0.02</v>
      </c>
      <c r="G29" s="113">
        <v>0.02</v>
      </c>
      <c r="H29" s="113">
        <v>0.02</v>
      </c>
      <c r="I29" s="113">
        <v>0.02</v>
      </c>
      <c r="J29" s="113">
        <v>0.02</v>
      </c>
      <c r="K29" s="521"/>
      <c r="L29" s="521"/>
      <c r="M29" s="589"/>
      <c r="N29" s="586"/>
      <c r="O29" s="106" t="s">
        <v>1024</v>
      </c>
      <c r="P29" s="115" t="s">
        <v>1025</v>
      </c>
      <c r="Q29" s="116" t="s">
        <v>938</v>
      </c>
      <c r="R29" s="107" t="s">
        <v>938</v>
      </c>
      <c r="S29" s="586"/>
      <c r="T29" s="106" t="s">
        <v>1024</v>
      </c>
      <c r="U29" s="115" t="s">
        <v>1025</v>
      </c>
      <c r="V29" s="116" t="s">
        <v>938</v>
      </c>
      <c r="W29" s="107" t="s">
        <v>938</v>
      </c>
      <c r="X29" s="586"/>
      <c r="Y29" s="106" t="s">
        <v>1024</v>
      </c>
      <c r="Z29" s="115" t="s">
        <v>1025</v>
      </c>
      <c r="AA29" s="116" t="s">
        <v>938</v>
      </c>
      <c r="AB29" s="107" t="s">
        <v>938</v>
      </c>
      <c r="AC29" s="586"/>
      <c r="AD29" s="140" t="s">
        <v>1080</v>
      </c>
      <c r="AE29" s="115" t="s">
        <v>1081</v>
      </c>
      <c r="AF29" s="143">
        <v>0.3</v>
      </c>
      <c r="AG29" s="141" t="s">
        <v>1082</v>
      </c>
      <c r="AH29" s="145">
        <v>0.3</v>
      </c>
    </row>
    <row r="30" spans="1:34" ht="96">
      <c r="A30" s="120" t="s">
        <v>1041</v>
      </c>
      <c r="B30" s="119" t="s">
        <v>1042</v>
      </c>
      <c r="C30" s="547"/>
      <c r="D30" s="608"/>
      <c r="E30" s="119" t="s">
        <v>1043</v>
      </c>
      <c r="F30" s="113">
        <v>0.02</v>
      </c>
      <c r="G30" s="113">
        <v>0.02</v>
      </c>
      <c r="H30" s="113">
        <v>0.02</v>
      </c>
      <c r="I30" s="113">
        <v>0.02</v>
      </c>
      <c r="J30" s="113">
        <v>0.02</v>
      </c>
      <c r="K30" s="521"/>
      <c r="L30" s="521"/>
      <c r="M30" s="590"/>
      <c r="N30" s="586"/>
      <c r="O30" s="106" t="s">
        <v>1024</v>
      </c>
      <c r="P30" s="115" t="s">
        <v>1025</v>
      </c>
      <c r="Q30" s="116" t="s">
        <v>938</v>
      </c>
      <c r="R30" s="107" t="s">
        <v>938</v>
      </c>
      <c r="S30" s="586"/>
      <c r="T30" s="106" t="s">
        <v>1024</v>
      </c>
      <c r="U30" s="115" t="s">
        <v>1025</v>
      </c>
      <c r="V30" s="116" t="s">
        <v>938</v>
      </c>
      <c r="W30" s="107" t="s">
        <v>938</v>
      </c>
      <c r="X30" s="586"/>
      <c r="Y30" s="106" t="s">
        <v>1024</v>
      </c>
      <c r="Z30" s="115" t="s">
        <v>1025</v>
      </c>
      <c r="AA30" s="116" t="s">
        <v>938</v>
      </c>
      <c r="AB30" s="107" t="s">
        <v>938</v>
      </c>
      <c r="AC30" s="586"/>
      <c r="AD30" s="140" t="s">
        <v>1080</v>
      </c>
      <c r="AE30" s="115" t="s">
        <v>1083</v>
      </c>
      <c r="AF30" s="143">
        <v>0.45</v>
      </c>
      <c r="AG30" s="141" t="s">
        <v>1082</v>
      </c>
      <c r="AH30" s="145">
        <v>0.45</v>
      </c>
    </row>
    <row r="31" spans="1:34" ht="72">
      <c r="A31" s="120" t="s">
        <v>1044</v>
      </c>
      <c r="B31" s="119" t="s">
        <v>1045</v>
      </c>
      <c r="C31" s="547"/>
      <c r="D31" s="608"/>
      <c r="E31" s="119" t="s">
        <v>1046</v>
      </c>
      <c r="F31" s="109">
        <v>1</v>
      </c>
      <c r="G31" s="109">
        <v>1</v>
      </c>
      <c r="H31" s="109">
        <v>1</v>
      </c>
      <c r="I31" s="109">
        <v>1</v>
      </c>
      <c r="J31" s="109">
        <v>1</v>
      </c>
      <c r="K31" s="521"/>
      <c r="L31" s="521"/>
      <c r="M31" s="591" t="s">
        <v>35</v>
      </c>
      <c r="N31" s="586"/>
      <c r="O31" s="106" t="s">
        <v>1047</v>
      </c>
      <c r="P31" s="115" t="s">
        <v>1048</v>
      </c>
      <c r="Q31" s="104">
        <v>1</v>
      </c>
      <c r="R31" s="107" t="s">
        <v>1049</v>
      </c>
      <c r="S31" s="586"/>
      <c r="T31" s="106" t="s">
        <v>1047</v>
      </c>
      <c r="U31" s="115" t="s">
        <v>1048</v>
      </c>
      <c r="V31" s="104">
        <v>1</v>
      </c>
      <c r="W31" s="107" t="s">
        <v>1049</v>
      </c>
      <c r="X31" s="586"/>
      <c r="Y31" s="106" t="s">
        <v>1047</v>
      </c>
      <c r="Z31" s="115" t="s">
        <v>1048</v>
      </c>
      <c r="AA31" s="104">
        <v>1</v>
      </c>
      <c r="AB31" s="107" t="s">
        <v>1049</v>
      </c>
      <c r="AC31" s="586"/>
      <c r="AD31" s="106" t="s">
        <v>1047</v>
      </c>
      <c r="AE31" s="115" t="s">
        <v>1048</v>
      </c>
      <c r="AF31" s="104">
        <v>1</v>
      </c>
      <c r="AG31" s="107" t="s">
        <v>1049</v>
      </c>
      <c r="AH31" s="121">
        <f t="shared" si="0"/>
        <v>1</v>
      </c>
    </row>
    <row r="32" spans="1:34" ht="72">
      <c r="A32" s="120" t="s">
        <v>1050</v>
      </c>
      <c r="B32" s="119" t="s">
        <v>1051</v>
      </c>
      <c r="C32" s="547"/>
      <c r="D32" s="608"/>
      <c r="E32" s="119" t="s">
        <v>1052</v>
      </c>
      <c r="F32" s="112">
        <v>0</v>
      </c>
      <c r="G32" s="112">
        <v>1</v>
      </c>
      <c r="H32" s="112">
        <v>0</v>
      </c>
      <c r="I32" s="112">
        <v>0</v>
      </c>
      <c r="J32" s="112">
        <v>1</v>
      </c>
      <c r="K32" s="521"/>
      <c r="L32" s="521"/>
      <c r="M32" s="592"/>
      <c r="N32" s="586"/>
      <c r="O32" s="106" t="s">
        <v>1053</v>
      </c>
      <c r="P32" s="107" t="s">
        <v>1054</v>
      </c>
      <c r="Q32" s="104">
        <v>1</v>
      </c>
      <c r="R32" s="107" t="s">
        <v>1055</v>
      </c>
      <c r="S32" s="586"/>
      <c r="T32" s="106" t="s">
        <v>1053</v>
      </c>
      <c r="U32" s="107" t="s">
        <v>980</v>
      </c>
      <c r="V32" s="116" t="s">
        <v>938</v>
      </c>
      <c r="W32" s="107" t="s">
        <v>938</v>
      </c>
      <c r="X32" s="586"/>
      <c r="Y32" s="106" t="s">
        <v>1053</v>
      </c>
      <c r="Z32" s="107" t="s">
        <v>980</v>
      </c>
      <c r="AA32" s="116" t="s">
        <v>938</v>
      </c>
      <c r="AB32" s="107" t="s">
        <v>938</v>
      </c>
      <c r="AC32" s="586"/>
      <c r="AD32" s="106" t="s">
        <v>1053</v>
      </c>
      <c r="AE32" s="107" t="s">
        <v>980</v>
      </c>
      <c r="AF32" s="116" t="s">
        <v>938</v>
      </c>
      <c r="AG32" s="107" t="s">
        <v>938</v>
      </c>
      <c r="AH32" s="121">
        <v>1</v>
      </c>
    </row>
    <row r="33" spans="1:34" ht="78" customHeight="1">
      <c r="A33" s="120" t="s">
        <v>1056</v>
      </c>
      <c r="B33" s="119" t="s">
        <v>1057</v>
      </c>
      <c r="C33" s="547"/>
      <c r="D33" s="608"/>
      <c r="E33" s="119" t="s">
        <v>1058</v>
      </c>
      <c r="F33" s="109">
        <v>1</v>
      </c>
      <c r="G33" s="109">
        <v>1</v>
      </c>
      <c r="H33" s="109">
        <v>1</v>
      </c>
      <c r="I33" s="109">
        <v>1</v>
      </c>
      <c r="J33" s="109">
        <v>1</v>
      </c>
      <c r="K33" s="521"/>
      <c r="L33" s="521"/>
      <c r="M33" s="593"/>
      <c r="N33" s="587"/>
      <c r="O33" s="106" t="s">
        <v>1059</v>
      </c>
      <c r="P33" s="115" t="s">
        <v>1060</v>
      </c>
      <c r="Q33" s="104">
        <v>1</v>
      </c>
      <c r="R33" s="107" t="s">
        <v>1061</v>
      </c>
      <c r="S33" s="587"/>
      <c r="T33" s="106" t="s">
        <v>1059</v>
      </c>
      <c r="U33" s="115" t="s">
        <v>1060</v>
      </c>
      <c r="V33" s="104">
        <v>1</v>
      </c>
      <c r="W33" s="107" t="s">
        <v>1061</v>
      </c>
      <c r="X33" s="587"/>
      <c r="Y33" s="106" t="s">
        <v>1059</v>
      </c>
      <c r="Z33" s="115" t="s">
        <v>1060</v>
      </c>
      <c r="AA33" s="116">
        <v>1</v>
      </c>
      <c r="AB33" s="107" t="s">
        <v>1061</v>
      </c>
      <c r="AC33" s="587"/>
      <c r="AD33" s="106" t="s">
        <v>1059</v>
      </c>
      <c r="AE33" s="115" t="s">
        <v>1060</v>
      </c>
      <c r="AF33" s="104">
        <v>1</v>
      </c>
      <c r="AG33" s="107" t="s">
        <v>1061</v>
      </c>
      <c r="AH33" s="121">
        <f t="shared" si="0"/>
        <v>1</v>
      </c>
    </row>
    <row r="34" spans="1:34">
      <c r="N34" s="117"/>
      <c r="S34" s="117"/>
      <c r="X34" s="117"/>
      <c r="AC34" s="117"/>
      <c r="AH34" s="142">
        <f>(AH33+AH32+AH31+AH30+AH29+AH28+AH27+AH26+AH25+AH22+AH21+AH19+AH18+AH17+AH16+AH15+AH14+AH13+AH12+AH11)/20</f>
        <v>0.9375</v>
      </c>
    </row>
    <row r="35" spans="1:34">
      <c r="N35" s="117"/>
      <c r="S35" s="117"/>
      <c r="X35" s="117"/>
      <c r="AC35" s="117"/>
    </row>
  </sheetData>
  <mergeCells count="124">
    <mergeCell ref="A1:B4"/>
    <mergeCell ref="C1:AG4"/>
    <mergeCell ref="A5:AG5"/>
    <mergeCell ref="A6:AG6"/>
    <mergeCell ref="A7:AG7"/>
    <mergeCell ref="A8:M8"/>
    <mergeCell ref="N8:R8"/>
    <mergeCell ref="S8:W8"/>
    <mergeCell ref="X8:AB8"/>
    <mergeCell ref="AC8:AG8"/>
    <mergeCell ref="I9:I10"/>
    <mergeCell ref="J9:J10"/>
    <mergeCell ref="K9:K10"/>
    <mergeCell ref="L9:L10"/>
    <mergeCell ref="A9:A10"/>
    <mergeCell ref="B9:B10"/>
    <mergeCell ref="C9:C10"/>
    <mergeCell ref="D9:D10"/>
    <mergeCell ref="E9:E10"/>
    <mergeCell ref="F9:F10"/>
    <mergeCell ref="AB9:AB10"/>
    <mergeCell ref="AC9:AD9"/>
    <mergeCell ref="AE9:AE10"/>
    <mergeCell ref="AF9:AF10"/>
    <mergeCell ref="AG9:AG10"/>
    <mergeCell ref="C11:C18"/>
    <mergeCell ref="D11:D33"/>
    <mergeCell ref="K11:K18"/>
    <mergeCell ref="L11:L18"/>
    <mergeCell ref="M11:M12"/>
    <mergeCell ref="U9:U10"/>
    <mergeCell ref="V9:V10"/>
    <mergeCell ref="W9:W10"/>
    <mergeCell ref="X9:Y9"/>
    <mergeCell ref="Z9:Z10"/>
    <mergeCell ref="AA9:AA10"/>
    <mergeCell ref="M9:M10"/>
    <mergeCell ref="N9:O9"/>
    <mergeCell ref="P9:P10"/>
    <mergeCell ref="Q9:Q10"/>
    <mergeCell ref="R9:R10"/>
    <mergeCell ref="S9:T9"/>
    <mergeCell ref="G9:G10"/>
    <mergeCell ref="H9:H10"/>
    <mergeCell ref="X11:X18"/>
    <mergeCell ref="AC11:AC18"/>
    <mergeCell ref="M16:M17"/>
    <mergeCell ref="A19:A20"/>
    <mergeCell ref="B19:B20"/>
    <mergeCell ref="C19:C21"/>
    <mergeCell ref="E19:E20"/>
    <mergeCell ref="F19:F20"/>
    <mergeCell ref="P19:P20"/>
    <mergeCell ref="Q19:Q20"/>
    <mergeCell ref="R19:R20"/>
    <mergeCell ref="S19:S21"/>
    <mergeCell ref="G19:G20"/>
    <mergeCell ref="H19:H20"/>
    <mergeCell ref="I19:I20"/>
    <mergeCell ref="J19:J20"/>
    <mergeCell ref="K19:K21"/>
    <mergeCell ref="L19:L21"/>
    <mergeCell ref="A22:A24"/>
    <mergeCell ref="B22:B24"/>
    <mergeCell ref="C22:C24"/>
    <mergeCell ref="E22:E24"/>
    <mergeCell ref="F22:F24"/>
    <mergeCell ref="G22:G24"/>
    <mergeCell ref="H22:H24"/>
    <mergeCell ref="I22:I24"/>
    <mergeCell ref="Z19:Z20"/>
    <mergeCell ref="T19:T20"/>
    <mergeCell ref="U19:U20"/>
    <mergeCell ref="V19:V20"/>
    <mergeCell ref="W19:W20"/>
    <mergeCell ref="X19:X21"/>
    <mergeCell ref="Y19:Y20"/>
    <mergeCell ref="N19:N21"/>
    <mergeCell ref="O19:O20"/>
    <mergeCell ref="C25:C33"/>
    <mergeCell ref="K25:K33"/>
    <mergeCell ref="L25:L33"/>
    <mergeCell ref="M25:M27"/>
    <mergeCell ref="N25:N33"/>
    <mergeCell ref="W22:W24"/>
    <mergeCell ref="X22:X24"/>
    <mergeCell ref="Y22:Y24"/>
    <mergeCell ref="Z22:Z24"/>
    <mergeCell ref="Q22:Q24"/>
    <mergeCell ref="R22:R24"/>
    <mergeCell ref="S22:S24"/>
    <mergeCell ref="T22:T24"/>
    <mergeCell ref="U22:U24"/>
    <mergeCell ref="V22:V24"/>
    <mergeCell ref="J22:J24"/>
    <mergeCell ref="K22:K24"/>
    <mergeCell ref="L22:L24"/>
    <mergeCell ref="N22:N24"/>
    <mergeCell ref="O22:O24"/>
    <mergeCell ref="P22:P24"/>
    <mergeCell ref="AH19:AH20"/>
    <mergeCell ref="AH22:AH24"/>
    <mergeCell ref="AH8:AH10"/>
    <mergeCell ref="S25:S33"/>
    <mergeCell ref="X25:X33"/>
    <mergeCell ref="AC25:AC33"/>
    <mergeCell ref="M28:M30"/>
    <mergeCell ref="M31:M33"/>
    <mergeCell ref="AC22:AC24"/>
    <mergeCell ref="AD22:AD24"/>
    <mergeCell ref="AE22:AE24"/>
    <mergeCell ref="AF22:AF24"/>
    <mergeCell ref="AG22:AG24"/>
    <mergeCell ref="AA22:AA24"/>
    <mergeCell ref="AB22:AB24"/>
    <mergeCell ref="AF19:AF20"/>
    <mergeCell ref="AG19:AG20"/>
    <mergeCell ref="AA19:AA20"/>
    <mergeCell ref="AB19:AB20"/>
    <mergeCell ref="AC19:AC21"/>
    <mergeCell ref="AD19:AD20"/>
    <mergeCell ref="AE19:AE20"/>
    <mergeCell ref="N11:N18"/>
    <mergeCell ref="S11:S18"/>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F30B905D441E945B5D9C6332B4E8BCD" ma:contentTypeVersion="7" ma:contentTypeDescription="Crear nuevo documento." ma:contentTypeScope="" ma:versionID="811f96e7fe614c0e0e1511246a63275c">
  <xsd:schema xmlns:xsd="http://www.w3.org/2001/XMLSchema" xmlns:xs="http://www.w3.org/2001/XMLSchema" xmlns:p="http://schemas.microsoft.com/office/2006/metadata/properties" xmlns:ns3="3a2fb299-7395-4ae5-a941-3e7eb1de211e" targetNamespace="http://schemas.microsoft.com/office/2006/metadata/properties" ma:root="true" ma:fieldsID="1125cbc54077134f257f65a0c45f3abe" ns3:_="">
    <xsd:import namespace="3a2fb299-7395-4ae5-a941-3e7eb1de211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EventHashCode" minOccurs="0"/>
                <xsd:element ref="ns3:MediaServiceGenerationTime" minOccurs="0"/>
                <xsd:element ref="ns3:MediaServiceAutoTag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2fb299-7395-4ae5-a941-3e7eb1de211e"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E96296C-5CAF-4173-905A-1668F8A29D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2fb299-7395-4ae5-a941-3e7eb1de21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6DB96E7-CA05-4226-AA46-B42DC8DB1BCE}">
  <ds:schemaRefs>
    <ds:schemaRef ds:uri="http://schemas.microsoft.com/sharepoint/v3/contenttype/forms"/>
  </ds:schemaRefs>
</ds:datastoreItem>
</file>

<file path=customXml/itemProps3.xml><?xml version="1.0" encoding="utf-8"?>
<ds:datastoreItem xmlns:ds="http://schemas.openxmlformats.org/officeDocument/2006/customXml" ds:itemID="{F4935EB2-31BB-4C51-ABDE-F19D38A33D0C}">
  <ds:schemaRefs>
    <ds:schemaRef ds:uri="http://purl.org/dc/elements/1.1/"/>
    <ds:schemaRef ds:uri="http://schemas.microsoft.com/office/2006/metadata/properties"/>
    <ds:schemaRef ds:uri="http://purl.org/dc/terms/"/>
    <ds:schemaRef ds:uri="http://schemas.openxmlformats.org/package/2006/metadata/core-properties"/>
    <ds:schemaRef ds:uri="3a2fb299-7395-4ae5-a941-3e7eb1de211e"/>
    <ds:schemaRef ds:uri="http://purl.org/dc/dcmitype/"/>
    <ds:schemaRef ds:uri="http://schemas.microsoft.com/office/2006/documentManagement/typ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COMUNICACION SOCIAL</vt:lpstr>
      <vt:lpstr>TALENTO HUMANO</vt:lpstr>
      <vt:lpstr>GESTION FINANCIERA</vt:lpstr>
      <vt:lpstr>SUBDIRECCION ADMINISTRATIVA</vt:lpstr>
      <vt:lpstr>SUBDIRECCION CIENTIFICA</vt:lpstr>
      <vt:lpstr>SISTEMAS DE INFORMACION</vt:lpstr>
      <vt:lpstr>PYP</vt:lpstr>
      <vt:lpstr>CALIDAD Y MEJORA CONTINUA</vt:lpstr>
      <vt:lpstr>GESTION AMBIENTAL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AUDITORIA</dc:creator>
  <cp:lastModifiedBy>AUDITORIA</cp:lastModifiedBy>
  <dcterms:created xsi:type="dcterms:W3CDTF">2019-07-19T14:29:12Z</dcterms:created>
  <dcterms:modified xsi:type="dcterms:W3CDTF">2020-03-10T14:04:16Z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0x010100BF30B905D441E945B5D9C6332B4E8BCD</vt:lpwstr>
  </property>
</Properties>
</file>