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25" windowHeight="9210" firstSheet="2" activeTab="7"/>
  </bookViews>
  <sheets>
    <sheet name="TOTAL CADA ÁREA" sheetId="1" r:id="rId1"/>
    <sheet name="ALMACEN" sheetId="2" r:id="rId2"/>
    <sheet name="CALIDAD" sheetId="3" r:id="rId3"/>
    <sheet name="CARTERA" sheetId="4" r:id="rId4"/>
    <sheet name="CONTABILIDAD" sheetId="5" r:id="rId5"/>
    <sheet name="GESTION AMBIENTAL " sheetId="6" r:id="rId6"/>
    <sheet name="JURIDICA" sheetId="7" r:id="rId7"/>
    <sheet name="SEGURIDAD Y SALUD EN EL TRABAJO" sheetId="8" r:id="rId8"/>
    <sheet name="SIAU" sheetId="9" r:id="rId9"/>
    <sheet name="SISTEMAS DE INFORMACION" sheetId="10" r:id="rId10"/>
    <sheet name="SUBADMINISTRATIVA" sheetId="11" r:id="rId11"/>
    <sheet name="SUBCIENTIFICA" sheetId="12" r:id="rId12"/>
    <sheet name="PYP" sheetId="13" r:id="rId13"/>
    <sheet name="PRESUPUESTO" sheetId="14" r:id="rId14"/>
    <sheet name="TALENTO HUMANO." sheetId="15" r:id="rId15"/>
    <sheet name="TESORERIA" sheetId="16" r:id="rId16"/>
    <sheet name="RECEPCION Y GD" sheetId="17" r:id="rId17"/>
  </sheets>
  <definedNames/>
  <calcPr fullCalcOnLoad="1"/>
</workbook>
</file>

<file path=xl/sharedStrings.xml><?xml version="1.0" encoding="utf-8"?>
<sst xmlns="http://schemas.openxmlformats.org/spreadsheetml/2006/main" count="4556" uniqueCount="1540">
  <si>
    <t>ELABORADO: Auditora De Control Interno</t>
  </si>
  <si>
    <t>REVISO: Control Interno</t>
  </si>
  <si>
    <t>OBJETIVO</t>
  </si>
  <si>
    <t>RESULTADOS OBTENIDOS</t>
  </si>
  <si>
    <t>UNIDAD DE MEDICIÒN</t>
  </si>
  <si>
    <t>FRECUENCIA DE MEDICION</t>
  </si>
  <si>
    <t>Valor final o meta prevista</t>
  </si>
  <si>
    <t>FUENTE DE INFORMACIÓN</t>
  </si>
  <si>
    <t xml:space="preserve">PLAN DE MEJORA A SEGUIR </t>
  </si>
  <si>
    <t>RESPONSABLE</t>
  </si>
  <si>
    <t>DATOS DE ORIGEN</t>
  </si>
  <si>
    <t>PROMEDIO TRIMESTRE I</t>
  </si>
  <si>
    <t>PROMEDIO II TRIMESTRE</t>
  </si>
  <si>
    <t>PROMEDIO III   TRIMESTRE</t>
  </si>
  <si>
    <t>PROMEDIO IV   TRIMESTRE</t>
  </si>
  <si>
    <t>Porcentual</t>
  </si>
  <si>
    <t>Trimestral</t>
  </si>
  <si>
    <t>OPTIMO:  80%y 100%</t>
  </si>
  <si>
    <t>ADECUADO: Entre  60% y 79%</t>
  </si>
  <si>
    <t>DEFICIENTE: menos del 60%</t>
  </si>
  <si>
    <t>ACCIÓN</t>
  </si>
  <si>
    <t>INDICADOR</t>
  </si>
  <si>
    <t>I TRIMESTRE</t>
  </si>
  <si>
    <t>II TRIMESTRE</t>
  </si>
  <si>
    <t>III TRIMESTRE</t>
  </si>
  <si>
    <t>IV TRIMESTRE</t>
  </si>
  <si>
    <t>Revisar las solicitudes de cada dependencia de acuerdo a los horarios establecidos</t>
  </si>
  <si>
    <t>Jefe de almacén</t>
  </si>
  <si>
    <t>Entregar oportunamente los insumos a las dependencias siguiendo estrictamente los horarios establecidos por la dependencia</t>
  </si>
  <si>
    <t>Realizar el autocontrol en la entrega de insumos a las dependencias</t>
  </si>
  <si>
    <t>Hacer el seguimiento y evaluación a las políticas programadas en los  proceso y procedimientos de almacén e inventarios</t>
  </si>
  <si>
    <t>Controlar la recepción de los dispositivos médicos, papelería, elementos de aseo y devolutivos en el área de almacén.</t>
  </si>
  <si>
    <t>Realizar la rotación adecuada de todos los insumos para evitar vencimientos</t>
  </si>
  <si>
    <t>Implementar y hacer el seguimiento al reporte de eventos adversos ocasionados por la calidad de los medicamentos y dispositivos médicos.</t>
  </si>
  <si>
    <t>Realizar el reporte de eventos adversos de acuerdo a lo establecido por la normatividad de tecno vigilancia vigente</t>
  </si>
  <si>
    <t>Hacer el seguimiento a la dependencia que generó el reporte</t>
  </si>
  <si>
    <t>Realizar  inventarios de elementos de consumo, devolutivos y activos fijos de la entidad.</t>
  </si>
  <si>
    <t xml:space="preserve">Verificación y actualización de los inventarios y responsables de cada uno de ellos </t>
  </si>
  <si>
    <t>Dar cumplimiento al proceso de entrega de equipos nuevos a los funcionarios</t>
  </si>
  <si>
    <t xml:space="preserve">Cumplir con la normatividad vigente con respecto a tecno y farmacovigilancia. </t>
  </si>
  <si>
    <t>Priorizar acciones de mejora derivadas de las auditorias realizadas.</t>
  </si>
  <si>
    <t xml:space="preserve">Número de estándares de habilitación cumplidos/Número total de estándares del área </t>
  </si>
  <si>
    <t>Elaborar el plan anual de auditorías para procesos administrativos y asistenciales con su respectivo plan de mejoramiento implementado.</t>
  </si>
  <si>
    <t>Creación, aprobación, socialización, implementación y evaluación del programa de auditoría interna propio de la Empresa.</t>
  </si>
  <si>
    <t>(No. de auditorías realizadas / No de auditorías programadas)* 100</t>
  </si>
  <si>
    <t>Efectuar  seguimiento y análisis de los  indicadores mediante la supervisión periódica y reporte ante los entes de control que garantice el sistema de información en salud.</t>
  </si>
  <si>
    <t>Realizar seguimiento trimestral de actividades establecidas en el PAMEC</t>
  </si>
  <si>
    <t>Nº de cierres de ciclo completo / Nº de actividades priorizadas *100</t>
  </si>
  <si>
    <t>Continuar con las actividades priorizadas en la autoevaluación realizada en el periodo anterior mediante seguimiento y evaluación a actividades priorizadas de acuerdo a  los estándares de acreditación establecidos por la resolución 123 de 2012 con el fin de medir el cumplimiento de los planes de mejora establecidos.</t>
  </si>
  <si>
    <t>Realizar seguimiento a planes de mejoramiento conforme a requerimiento de auditorías internas y externas</t>
  </si>
  <si>
    <t>Nº planes de mejora cumplidos de auditorías internas y externas /Nº de planes de mejora establecidos auditorías internas y externas *100</t>
  </si>
  <si>
    <t xml:space="preserve">Realizar el seguimiento de cartera teniendo 
en cuenta los procedimientos establecidos por la normatividad vigente </t>
  </si>
  <si>
    <t>Conciliación de glosas con las diferentes EPS y demás entidades responsables del pago a las cuales la E.S.E. les preste el servicio de salud.</t>
  </si>
  <si>
    <t>Total glosas conciliadas / Total glosas por conciliar.</t>
  </si>
  <si>
    <t>Auditor de Cuentas Médicas, Analista de Cartera, Gerencia</t>
  </si>
  <si>
    <t xml:space="preserve">Auditor de Cuentas Médicas, Oficina Jurídica, Gerencia. </t>
  </si>
  <si>
    <t>Elaboración mensual  de informes financieros para presentarlos a la gerencia para la toma de decisiones.</t>
  </si>
  <si>
    <t>Contadora</t>
  </si>
  <si>
    <t>Nº de  Auditorías Realizadas/ Nº de Auditorias Programadas * 100</t>
  </si>
  <si>
    <t>Mensual</t>
  </si>
  <si>
    <t>Nº de Capacitaciones realizadas / Nº Capacitaciones Programadas. * 100</t>
  </si>
  <si>
    <t>Cuatrimestral</t>
  </si>
  <si>
    <t>Anual</t>
  </si>
  <si>
    <t xml:space="preserve">Seguimiento y actualización de PGIRHS, reporte de RESPEL, informe de gestión ambiental y RH1 </t>
  </si>
  <si>
    <t>Nº de documentos actualizados e implementados/Nº total de documentos*100</t>
  </si>
  <si>
    <t>Subdirección administrativa, profesional encargado del área ambiental.</t>
  </si>
  <si>
    <t>Socializar documento PGIRHS</t>
  </si>
  <si>
    <t>Elaboración  e implementación del plan de gestión del riesgo y manejo de vertimientos</t>
  </si>
  <si>
    <t>Documental</t>
  </si>
  <si>
    <t>Realizar el seguimiento al cumplimiento de los contratos establecidos para la prestación de servicios  de servicios generales, recolección de residuos y lavandería, a la ESE CAMU El Amparo</t>
  </si>
  <si>
    <t>Verificar el cumplimiento del objeto contractual de las actividades en mención.</t>
  </si>
  <si>
    <t>Nº de actividades programadas en contrato/ Nº de actividades cumplidas*100</t>
  </si>
  <si>
    <t>OBJETIVO 1 : Remitir al cliente interno oportunamente la información física, telefónica y electrónica que ingresen a la Institución, realizando el seguimiento para dar trámite pertinente y veraz.</t>
  </si>
  <si>
    <t>OBJETIVO 2 :Elaborar los documentos que la gerencia disponga, siguiendo los parámetros de correspondencia.</t>
  </si>
  <si>
    <t xml:space="preserve">OBJETIVO 3 :Garantizar el manejo de las TRD de acuerdo a la normatividad vigente.  </t>
  </si>
  <si>
    <t xml:space="preserve">Prestarle la mejor atención al usuario, verificando que la documentación 
recibida este bien direccionada y sea entregada de forma oportuna al 
destinatario 
</t>
  </si>
  <si>
    <t xml:space="preserve">Secretaria </t>
  </si>
  <si>
    <t>Elaborar documentos, como oficios, resoluciones, memorandos, notas informativas, circulares y demás que la Gerencia disponga.</t>
  </si>
  <si>
    <t>Establecer los lineamientos generales para la elaboración de los documentos</t>
  </si>
  <si>
    <t xml:space="preserve">Secretaria, oficina jurídica </t>
  </si>
  <si>
    <t>Implementar   y socializar el manual de atención al cliente telefónico</t>
  </si>
  <si>
    <t>Manual Actualizado y socializado</t>
  </si>
  <si>
    <t>Manejo de las TRD por todo el personal de la institución</t>
  </si>
  <si>
    <t>Generar acciones para fortalecer el 
conocimiento de los funcionarios sobre la 
utilización de la herramienta de Gestión 
Documental</t>
  </si>
  <si>
    <t>Nº de personas que maneja adecuadamente las TRD / Total de personas obligadas a manejar las TRD</t>
  </si>
  <si>
    <t xml:space="preserve">Coordinador de archivo </t>
  </si>
  <si>
    <t>Implementar Sistema de Gestión Documental Automatizado</t>
  </si>
  <si>
    <t>Nº de fases implementadas / Nº de fases requeridas</t>
  </si>
  <si>
    <t>Coordinador de archivo</t>
  </si>
  <si>
    <t>Identificar los más altos porcentajes de insatisfacción, para elaborar planes de mejoramiento que permitan</t>
  </si>
  <si>
    <t>Clasificación de las quejas de acuerdo al contenido, consolidado, elaboración de planes de mejoramiento</t>
  </si>
  <si>
    <t xml:space="preserve"> Identificar las principales quejas solicitudes y necesidades que presenten los usuarios relacionadas con los servicios prestados en la institución</t>
  </si>
  <si>
    <t>Planes de mejoramiento ejecutados / Planes de mejoramiento planteados</t>
  </si>
  <si>
    <t xml:space="preserve">Realizar reuniones periódicas con líderes comunitarios y EPSS, para actualizar la información sobre los diferentes cambios para acceder a la atención. Socializar la información con los usuarios, actualización de carteleras, portafolio de servicios. Medir trimestralmente la adherencia de la información sobre trámites administrativos. </t>
  </si>
  <si>
    <t>Mantener actualizada la información de la institución sobre los diferentes trámites para acceder a la atención de los diferentes servicios</t>
  </si>
  <si>
    <t>N° de usuarios que conocen los tramites administrativos / N° de usuarios encuestados</t>
  </si>
  <si>
    <t>Dar cumplimiento a las diferentes actividades propuestas en la política de Derechos y Deberes establecida en la Institución</t>
  </si>
  <si>
    <t xml:space="preserve"> Garantizar que los usuarios tengan conocimiento sobre el tema de deberes y derechos</t>
  </si>
  <si>
    <t>Gerencia – Subdirección administrativa</t>
  </si>
  <si>
    <t>Subdirección administrativa</t>
  </si>
  <si>
    <t>Subdirección administrativa – Jefe de Presupuesto</t>
  </si>
  <si>
    <t>Subdirección administrativa- Jefe de Almacén</t>
  </si>
  <si>
    <t>Gerente -Subdirección Administrativa</t>
  </si>
  <si>
    <t>Gerente -Subdirección administrativa</t>
  </si>
  <si>
    <t>Realizar plan de aseguramiento de bienes y protección de la entidad.</t>
  </si>
  <si>
    <t>No de pólizas constituidas/No de bienes y funcionarios asegurados</t>
  </si>
  <si>
    <t>Evaluar Proveedores, que garantice una buena ejecución del Plan de adquisiciones y servicios</t>
  </si>
  <si>
    <t>Subdirección administrativa – Comité de compras</t>
  </si>
  <si>
    <t>Garantizar el control de la ejecución de los Contratos asignados en supervisión, y demás  suscritos por la ESE</t>
  </si>
  <si>
    <t>Subdirección administrativa – Comité de Contratación</t>
  </si>
  <si>
    <t>Subdirección Administrativa</t>
  </si>
  <si>
    <t>Prestación de servicios de salud cumpliendo con los atributos de calidad logrando la satisfacción de nuestros usuarios.</t>
  </si>
  <si>
    <t>Verificar el cumplimiento del plan operativo anual en el área de P y P de la ESE CAMU El Amparo.</t>
  </si>
  <si>
    <t>N° actividades programadas en POA de p y p / N° actividades ejecutadas en POA de p y p x 100</t>
  </si>
  <si>
    <t>Desembolsar el dinero, con eficiencia en el uso de los recursos.</t>
  </si>
  <si>
    <t>Realizar seguimiento al cumplimiento de los documentos legales que los contratistas deben anexar en cada pago.</t>
  </si>
  <si>
    <t>Realizar conciliaciones bancarias  y de flujo de efectivo</t>
  </si>
  <si>
    <t>Presentación mensual de conciliaciones bancarias y flujos de efectivo</t>
  </si>
  <si>
    <t>Evaluación del PGIRHS mediante la realización de auditorias de calidad.</t>
  </si>
  <si>
    <t xml:space="preserve">Continuar con el desarrollo de las acciones que conducen a la ejecución del objetivo de los contratos establecidos. </t>
  </si>
  <si>
    <t>Adquirir e Implantar un sistema de información integrado administrativo asistencial que tenga como eje central la historia clínica electrónica.</t>
  </si>
  <si>
    <t xml:space="preserve">Oficina  de sistemas, equipo auditor </t>
  </si>
  <si>
    <t>Verificar el cumplimiento de las políticas institucionales de informática y computación vigente.</t>
  </si>
  <si>
    <t>Oficina  de sistemas</t>
  </si>
  <si>
    <t>Dar continuidad al proceso de la actualización de la página web, sistemas informáticos e intranet institucional.</t>
  </si>
  <si>
    <t>Conservar los equipos de cómputo siempre en operación y anticipar daños para prolongar su tiempo de vida útil.</t>
  </si>
  <si>
    <t>Realizar mantenimientos prentivos a los diferentes equipos de computo en la sede administrativa y los diferentes upss</t>
  </si>
  <si>
    <t>Mantenimientos realizados / N° total de equipos</t>
  </si>
  <si>
    <t>N° de equipos de cómputos adquiridos / N° total de equipos necesarios.</t>
  </si>
  <si>
    <t>Realización de Backup  periódicamente para la seguridad de la información.</t>
  </si>
  <si>
    <t>Nº de copias de seguridad en el año/ Nº de equipos de computo</t>
  </si>
  <si>
    <t>Consolidar y Reportar  indicadores.</t>
  </si>
  <si>
    <t>N° de informes de indicadores  reportados en el año/N° de informes de indicadores  solicitados en el año</t>
  </si>
  <si>
    <t>Oficina  de sistemas, equipo auditor, coordinador médico, PYP y control interno.</t>
  </si>
  <si>
    <t>Realizar la Actualización de Bases de datos para verificación de derechos e informar al personal de facturación Después de que cada Entidad hace entrega de las bases de datos del régimen subsidiado, se organiza la estructura según el diseño de las tablas que se usan para este fin. Se informa posteriormente al personal de facturación para que las bases de datos sean actualizados en cada UPSS de trabajo y poder verificar los derechos de atención con la información vigente.</t>
  </si>
  <si>
    <t xml:space="preserve">N°. De bases de datos actualizadas
Mensualmente/ No. De bases de datos contratada.
</t>
  </si>
  <si>
    <t>Integrar al grupo de apoyo comunitario de la estrategia AIEPI con la red de servicios de la ESE</t>
  </si>
  <si>
    <t>Garantizar la administración y supervisión del tratamiento a todos los pacientes del programa, de acuerdo a la estrategia de tratamiento acortado supervisado DOST/TAS para el manejo de pacientes con TB.</t>
  </si>
  <si>
    <t>Actividad cerrada</t>
  </si>
  <si>
    <t>Implementación y aplicación Manual de cartera, tiene como 
objetivo principal describir en forma ordenada, secuenciada y 
detallada de los procedimientos, que se realiza al interior del Área 
de Cartera y Recuperación, estableciendo de manera formal las 
políticas, métodos y técnicas que deberán realizarse durante la 
aplicación de cada uno de los procesos, así como las 
responsabilidades de cada una de las personas involucradas 
dentro de cada una de los procedimientos.</t>
  </si>
  <si>
    <t>Conciliar saldos con las áreas financiera para que la información sea de utilidad al momento de ser solicitada por la gerencia para la toma de decisiones .</t>
  </si>
  <si>
    <t xml:space="preserve">Elaboración y envió de  informes a cada una de los entes de control para dar cumplimiento a la normatividad vigente. </t>
  </si>
  <si>
    <t>Proyectar y/o revisar las Resoluciones que sean de competencia de la institución  y los proyectos de acuerdo a que haya lugar.</t>
  </si>
  <si>
    <t>Brindar soporte jurídico para que el contenido de resoluciones y acuerdos este ajustada a derecho.</t>
  </si>
  <si>
    <t>N° de resoluciones y acuerdos proyectados / N° de resoluciones y acuerdos emitidos.</t>
  </si>
  <si>
    <t>Atender y dar respuesta oportuna  a las consultas y los derechos de petición que le competan y revisar los que se tramiten en otras áreas.</t>
  </si>
  <si>
    <t>N° de consultas y derechos de petición tramitados/ N° de consultas y derechos de petición presentados.</t>
  </si>
  <si>
    <t>Defender los intereses de la institución  judicialmente, para lo cual elaborará las demandas necesarias o contestación de estas.</t>
  </si>
  <si>
    <t>Procurar la defensa jurídica de los intereses de la ESE CAMU EL AMPARO.</t>
  </si>
  <si>
    <t>N° de demandas y tutelas contestadas / N° de demandas y tutelas tramitadas.</t>
  </si>
  <si>
    <t>Estudiar y conceptuar sobre la viabilidad jurídica de los procesos de contratación que adelanta la institución.</t>
  </si>
  <si>
    <t xml:space="preserve">Velar por el cumplimiento de los fines de la empresa a través de los procesos contractuales.  </t>
  </si>
  <si>
    <t>N° de comités de contratación en los que participa / N° de comités de contratación realizados.</t>
  </si>
  <si>
    <t>Proyectar y revisar las minutas de los contratos, celebrados por la ESE.</t>
  </si>
  <si>
    <t>Verificar el seguimiento a los lineamientos del Manual de Contratación de la ESE y demás normas concordantes.</t>
  </si>
  <si>
    <t>N° de minutas elaboradas y revisadas / N° de contratos adjudicados.</t>
  </si>
  <si>
    <t>Coordinar y dirigir la presentación oportuna y respuesta a los informes y requerimientos que soliciten los entes de vigilancia y control.</t>
  </si>
  <si>
    <t>N° de informes solicitados / N° de informes requeridos.</t>
  </si>
  <si>
    <t>Atender y dar respuesta oportuna  a las solicitudes de conciliación extrajudicial a través de la realización de comité de conciliación.</t>
  </si>
  <si>
    <t>Estudiar a fondo las solicitudes de conciliación presentadas para velar por los intereses de la ESE.</t>
  </si>
  <si>
    <t>N° de solicitudes de conciliación tramitadas / N° de solicitudes de conciliación presentadas.</t>
  </si>
  <si>
    <t>Apoyar a la Subdirección administrativa en la elaboración de Plan de adquisición</t>
  </si>
  <si>
    <t>Plan de adquisiciones realizado</t>
  </si>
  <si>
    <t>Velar por la custodia de los bienes en uso y bodegas</t>
  </si>
  <si>
    <t>Realizar seguimiento a proveedores (Cooperativas) que cuenten con medicamentos y material médico quirúrgico ajustado al nivel complejidad de la institución bajo la premisa de calidad y precio.</t>
  </si>
  <si>
    <t xml:space="preserve"> Seguimiento al cumplimiento de la atención en salud de acuerdo a los atributos de calidad  establecidas en el Decreto 1011 de 2006</t>
  </si>
  <si>
    <t xml:space="preserve">Realizar seguimiento a resultados obtenidos en la  autoevaluación realizada mediante la verificación del cumplimiento de las condiciones de habilitación definidas en el Manual de Habilitación de Prestadores de Servicios de Salud </t>
  </si>
  <si>
    <t>Planes de mejora de Auditorias internas y externas.</t>
  </si>
  <si>
    <t xml:space="preserve">Implementación de manual
institucional de cartera para
lograr recaudo igual o superior al 85% de la venta de servicios de salud reconocida para pago
</t>
  </si>
  <si>
    <t>Implementación de manual de cartera institucional.</t>
  </si>
  <si>
    <t>Subdirección administrativa, Juridica,Analista de cartera</t>
  </si>
  <si>
    <t xml:space="preserve">conciliación de saldos de cartera con las áreas  de contabilidad, presupuesto, tesorería y facturación, cruzando la información generada en los cinco áreas y  determinar las
diferencias existentes y conciliarlas para presentar la información real de la entidad
</t>
  </si>
  <si>
    <t>Analista de cartera, Contador, Tesorero, Jefe de presupuesto, jefe de facturación.</t>
  </si>
  <si>
    <t>N° de conciliaciones programadas/Total de conciliaciones realizadas</t>
  </si>
  <si>
    <t xml:space="preserve">Reportar informes de cartera a
los diferentes entes de vigilancia y  control.
</t>
  </si>
  <si>
    <t>N de informes enviados /total de informes reportados</t>
  </si>
  <si>
    <t>Apoyar en el diseño e implementación de políticas contables de la ESE</t>
  </si>
  <si>
    <t>Preparar y desarrollar los indicadores de Gestión propios del área Financiera, y remitirlos con su respectivo análisis a la Subdirección Administrativa y Financiera.</t>
  </si>
  <si>
    <t>Contador y demás Dependencias que hacen parte del Área Financiera</t>
  </si>
  <si>
    <t>Analizar el trabajo interdisciplinario con las áreas de presupuesto, contabilidad, tesorería,  facturación y cartera</t>
  </si>
  <si>
    <t>Preparar Informes Trimestrales a los Distintos Entes de Control y Vigilancia</t>
  </si>
  <si>
    <t>Preparar y enviar  informes a los entes de control para dar cumplimiento a la normatividad vigente.</t>
  </si>
  <si>
    <t>Brindar acompañamiento a la Gerencia y miembros de Junta Directiva en lo atinente al área financiera</t>
  </si>
  <si>
    <t>Acompañamiento a la alta dirección.</t>
  </si>
  <si>
    <t>Apoyar a la Subdirección Administrativa y Financiera en la toma de decisiones mediante el análisis financiero y la información oportuna del comportamiento de los ingresos y gastos de la Empresa.</t>
  </si>
  <si>
    <t>Acompañamiento a la subdirección administrativa y financiera de la ESE.</t>
  </si>
  <si>
    <t>Cumplir con la Etapa de Transición de las Normas Internacionales  Resolución 414 de Septiembre 8 de 2014</t>
  </si>
  <si>
    <t>Todas las Áreas que hacen partes de la E.S.E Camu El Amparo</t>
  </si>
  <si>
    <t xml:space="preserve">Fortalecer la cultura y promoción de una Gestión Integral de residuos hospitalarios y comunes en la ESE CAMÚ El AMPARO.        </t>
  </si>
  <si>
    <t>Nº de Eventos Adversos con seguimiento/ N° de Eventos Adversos reportados en el periodo * 100</t>
  </si>
  <si>
    <t>Elaborar la plataforma jurídica de la empresa, para la interpretación y aplicación de las normas en los asuntos jurídicos según la normatividad que la enmarca.</t>
  </si>
  <si>
    <t>N° de conceptos emitidos / N° de solicitudes realizadas</t>
  </si>
  <si>
    <t>Dar soporte jurídico en forma adecuada y oportuna en las decisiones de la entidad, como guía de los procedimientos legales.</t>
  </si>
  <si>
    <t>Coordinadora SIAU</t>
  </si>
  <si>
    <t>Encuestas a usuarios</t>
  </si>
  <si>
    <t>Actas de comité de alianza de usuarios</t>
  </si>
  <si>
    <t>N° de pacientes que conocen de DYD / N° de encuestas aplicadas</t>
  </si>
  <si>
    <t>Planillas de asistencia</t>
  </si>
  <si>
    <t>OBJETIVO : Ejecutar labores profesionales en Análisis, Diseño, Implementación, Mantenimiento y Documentación del Sistema de Información y garantizar el aprovechamiento de los recursos, a lo referente a la plataforma de información, mejorando la productividad del sistema de comunicaciones, brindando al usuario una mayor agilidad y confianza en el desarrollo de los procesos de la Empresa.</t>
  </si>
  <si>
    <t>Solicitar la adquision de equipos de cómputos necesarios para los procesos que los requieran</t>
  </si>
  <si>
    <t>Planear, controlar, evaluar y ajustar conjuntamente con los jefes de las dependencias a su cargo la prestación de los servicios administrativos de la Empresa.</t>
  </si>
  <si>
    <t xml:space="preserve">Subdirección administrativa  </t>
  </si>
  <si>
    <t>Implementar las políticas y estrategias trazadas por la alta dirección.</t>
  </si>
  <si>
    <t xml:space="preserve">Planeación de los
recursos para mayor
control y sostenibilidad
Económica de la Empresa.
</t>
  </si>
  <si>
    <t>Porcentaje de recursos proyectados/Porcentaje de recursos realizados</t>
  </si>
  <si>
    <t>Subdirección Administrativa y jefe de presupuesto</t>
  </si>
  <si>
    <t>Programación, elaboración y seguimiento al Presupuesto de ingresos y gastos de la ESE</t>
  </si>
  <si>
    <t>N° de seguimientos programados /Total de seguimientos realizados *100</t>
  </si>
  <si>
    <t>Seguimiento al presupuesto para mantener el equilibrio financiero.</t>
  </si>
  <si>
    <t>N° de recursos proyectados/total de recursos comprometidos</t>
  </si>
  <si>
    <t>Reactivar la estructura y operatividad los comités administrativos de la entidad.</t>
  </si>
  <si>
    <t>N° de comités activados/Total de comités realizados</t>
  </si>
  <si>
    <t>Manual de políticas administrativas y financieras</t>
  </si>
  <si>
    <t>Cumplir con los estándares de habilitación en cuanto a los requisitos de insumos hospitalarios y mantenimiento de equipo para cada uno de los servicios.</t>
  </si>
  <si>
    <t>Cumplimiento de la resolución 2003 del 2015 en el estándar de dotación y mantenimiento.</t>
  </si>
  <si>
    <t>Subdirección Administrativa, jefe de almacén</t>
  </si>
  <si>
    <t>Velar por el cumplimiento de los requisitos legales en todos los contratos suscritos con terceros</t>
  </si>
  <si>
    <t xml:space="preserve">No. de contratos revisados  / No. de contratos suscritos
por la ESE x 100%
</t>
  </si>
  <si>
    <t>Elaborar, ejecutar y hacer seguimiento al plan de adquisiciones de la ESE.</t>
  </si>
  <si>
    <t>N ° de Compras programadas/No de compras ejecutadas</t>
  </si>
  <si>
    <t xml:space="preserve">No. Proveedores evaluados / No. de Proveedores contratados
por la ESE x 100%
</t>
  </si>
  <si>
    <t>Gestionar la elaboración e implementación de sistemas de costos</t>
  </si>
  <si>
    <t>Implementación sistemas de costos</t>
  </si>
  <si>
    <t>Seguimiento a la oportunidad y consistencia en la rendición de informes a los diferentes entes de vigilancia y control</t>
  </si>
  <si>
    <t>N° de informes realizados/Total de de informes enviados</t>
  </si>
  <si>
    <t>Proponer nuevas estrategias y técnicas que generen una mayor productividad en el talento humano de la Empresa.</t>
  </si>
  <si>
    <t>N° de estrategias sugeridas/Total de estrategias ejecutadas</t>
  </si>
  <si>
    <t>Subdirección Administrativa y jefe de talento humano</t>
  </si>
  <si>
    <t>OBJETIVO :Planear, controlar, evaluar y ejecutar labores de dirección y control del área de atención a los usuarios en la ESE CAMU El Amparo, que permita el desarrollo coordinado de los programas y metas previamente establecidos y el avance científico de la institución.</t>
  </si>
  <si>
    <t>Supervisar, vigilar y controlar los procesos y procedimientos efectuados por el personal a su cargo.</t>
  </si>
  <si>
    <t>Ejecución de labores de dirección y control del área de atención a las personas en la Empresa Social del Estado CAMU El Amparo, que permita el desarrollo coordinado de los programas y metas previamente establecidos y el avance científico de salud.</t>
  </si>
  <si>
    <t>Subdirección científica y coordinación medica</t>
  </si>
  <si>
    <t xml:space="preserve">Ofrecer una atención
con calidad, eficiencia y
oportunidad, en la
Prestación de los servicios, centrados en la
Humanización del servicio.
</t>
  </si>
  <si>
    <t xml:space="preserve">N° de objetivos
implementadas/Total
de objetivos
diseñadas para la
humanización x 100
</t>
  </si>
  <si>
    <t>Todo el personal asistencial</t>
  </si>
  <si>
    <t xml:space="preserve">Garantizar la
seguridad del
paciente  a todos los usuarios y sus familias antes, durante
y
posterior a la  prestación
Servicios.
</t>
  </si>
  <si>
    <t xml:space="preserve">Desarrollar acciones de identificación, prevención y gestión de riesgos
relacionados con el proceso de atención médico-asistencial
</t>
  </si>
  <si>
    <t xml:space="preserve">Total de eventos
adversos
gestionados/ total de
eventos adversos
reportados x 100
</t>
  </si>
  <si>
    <t xml:space="preserve">Medición de la Adherencia a guías y protocolos de cada una de las áreas de la
Institución.
</t>
  </si>
  <si>
    <t>N° de guías evaluadas con resultado satisfactorio / N° total de guías evaluadas x 100.</t>
  </si>
  <si>
    <t>Coordinación medica, Grupo auditor.</t>
  </si>
  <si>
    <t xml:space="preserve">Mantener el Sistema Integral de Gestión de la
Calidad demostrando la mejora continua y la
Satisfacción de los Usuarios y su familia
</t>
  </si>
  <si>
    <t>N° total de auditorías / N° total de auditorías ejecutadas evaluadas x 100.</t>
  </si>
  <si>
    <t>Subdirección científica ,Grupo Auditor</t>
  </si>
  <si>
    <t>Subdirección científica, Grupo Auditor</t>
  </si>
  <si>
    <t xml:space="preserve">Garantizar la continuidad y operatividad de los comités interdisciplinarios en el
Ejercicio de análisis de todos los casos a que haya lugar.
</t>
  </si>
  <si>
    <t>N° de comités programados/Total de comités realizados</t>
  </si>
  <si>
    <t>Subdirección científica, Coordinación medica, Grupo auditor</t>
  </si>
  <si>
    <t>N° total de planes de mejora suscritos / N° de seguimientos de planes de mejora evaluadas x 100.</t>
  </si>
  <si>
    <t>Subdirección científica y Grupo auditor</t>
  </si>
  <si>
    <t xml:space="preserve">Fortalecer la cultura de la
calidad integral mediante una
gestión por competencias que
genere valor agregado,
satisfacción, motivación y
calidad de vida de nuestro
Talento humano.
</t>
  </si>
  <si>
    <t>Subdirección científica, Coordinación medica, Oficina de talento humano</t>
  </si>
  <si>
    <t xml:space="preserve">Garantizar el recurso
Humano suficiente para la prestación de los servicios a la población.
</t>
  </si>
  <si>
    <t xml:space="preserve">(Número de personas
atendidas completamente
satisfechas/total de personas
atendidas)x100
</t>
  </si>
  <si>
    <t>Subdirección científica, Coordinación medica</t>
  </si>
  <si>
    <t>Velar por el cumplimiento del sistema de referencia y contra referencia de pacientes.</t>
  </si>
  <si>
    <t>Garantizar la calidad, accesibilidad, oportunidad, continuidad e integralidad de los servicios, en función de la organización de la red de prestación de servicios definida por la entidad responsable del pago.</t>
  </si>
  <si>
    <t xml:space="preserve">N° de remisiones a nivel superior desde el servicio de urgencias
N° de remisión a un nivel superior desde el servicio ambulatorio
</t>
  </si>
  <si>
    <t>Realizar acompañamiento en los convenios docente asistencial con las instituciones formadoras de talento humano, para que el proceso educativo se enmarque dentro de las políticas y estrategias del sistema local de salud.</t>
  </si>
  <si>
    <t xml:space="preserve">Servir como órgano de difusión para la actualización del conocimiento y de la
Información sobre la responsabilidad ética y legal de la atención en salud.
</t>
  </si>
  <si>
    <t xml:space="preserve">actualización del conocimiento y de la
Información sobre la responsabilidad ética y legal de la atención en salud.
</t>
  </si>
  <si>
    <t>N°  de seguimientos programados /Total de seguimientos realizados</t>
  </si>
  <si>
    <t>Subdirección científica, Coordinación medica, Coordinadora de odontología</t>
  </si>
  <si>
    <t>Subdirección científica, Coordinación medica, Oficina de pyp, Coordinadora de odontología</t>
  </si>
  <si>
    <t xml:space="preserve">Fortalecimiento y seguimiento a los planes de intervenciones colectivas ejecutados desde la
Entidad.
</t>
  </si>
  <si>
    <t>N° de actividades PIC proyectadas /Total de actividades PIC realizadas</t>
  </si>
  <si>
    <t>Subdirección científica, Coordinación medica, , Oficina de pyp</t>
  </si>
  <si>
    <t>Dotación de las unidades funcionales de zona urbana con el material requerido para la correcta evaluación de la escala abreviada del desarrollo.</t>
  </si>
  <si>
    <t>Continuar con el cronograma definido para los siguientes trimestre</t>
  </si>
  <si>
    <t>Realización de Autoapreciación de la estrategia IAMI en las unidades funcionales de atención materna (3 al año I,II, III)</t>
  </si>
  <si>
    <t>Fortalecer la captación de sintomático respiratorio a través de la consulta, charlas y búsqueda activa en la sala de  espera y establecer estrategia para toma de muestra inmediata</t>
  </si>
  <si>
    <t>10% de sintomáticos respiratorios captados de acuerdo a la programación.</t>
  </si>
  <si>
    <t>Dotación del 100% en preservativos para parejas de usuarias del programa de sífilis gestacional.</t>
  </si>
  <si>
    <t>EJECUTAR PIC SEGÚN LO PRESUPUESTADO PARA ESTE PRIMER SEMESTRE, Y EVALUARLOS  PARA MEJORAMIENTO CONTINUO DE PROCESOS.</t>
  </si>
  <si>
    <t>POA 2015</t>
  </si>
  <si>
    <t xml:space="preserve"> 
SENSIBILIZACION A LOS EMPLEADOS SOBRE LA NUEVA POLITICA  DE CAPACITACION - PIC PARA EL DESARROLLO S DE COMPETENCIAS EN EL SECTOR PÚBLICO.
</t>
  </si>
  <si>
    <t>BUSCAR EN CADA EMPLEADO DE PLANTA LA CULTURA DE LA NUEVA POLITICA DE CAPACITACION PARA EL SECTOR PUBLICO</t>
  </si>
  <si>
    <t>IMPLEMENTAR Y AFIANZAR UNA NUEVA FORMA DE MULTIPLICACION DE CONOCIMIENTOS DENTRO DE LA ESE, SEGÚN LO SUGIERE LA NORMA.</t>
  </si>
  <si>
    <t>ESTUDIO DE ESTRATEGIAS PARA IMPLEMENTAR Y AFIANZAR EL PAE EN LA ESE.</t>
  </si>
  <si>
    <t>PROGRAMAR REUNIONES CON LA COMISION DE PERSONAL PARA DEFINIR PROYECTOS DE APRENDIZAJE (PAE)</t>
  </si>
  <si>
    <t>CONSEGUIR EL APOYO Y APALANCAMIENTO DE LA COMISION DE PERSONAL PARA IMPLEMENTACION DEL PAE.</t>
  </si>
  <si>
    <t xml:space="preserve">
FORTALECER EL PROCESO DE INDUCCION DIRIGIDO AL FUNCIONARIO QUE INGRESA A LA ENTIDAD Y A REORIENTAR LA INTEGRACION DEL PERSONAL ANTIGUO A LA CULTURA ORGANIZACIONAL EN VIRTUD DE LOS CAMBIOS PRODUCIDOS EN LOS PROCESOS.
</t>
  </si>
  <si>
    <t>BUSCAR QUE EL EMPLEADO DE NUEVO INGRESO TENGA UNA MEJOR ADAPTACION EN SU AMBIENTE DE TRABAJO.</t>
  </si>
  <si>
    <t xml:space="preserve">
INTEGRAR AL PROCESO DE INDUCCION Y REINUDUCCION EL TEMA DE SEGURIDAD DEL PACIENTE.
</t>
  </si>
  <si>
    <t>CONSOLIDAR LA CULTURA DE LA ATENCION SEGURA Y MINIMIZAR EL RIESGO DE OCURRENCIA DE FALLAS EN LA ATENCION.</t>
  </si>
  <si>
    <t>IMPLEMENTAR LA CARTILLA DEL PROCESO DE INDUCCION Y REINDUCCION EN LOS FUNCIONARIOS.</t>
  </si>
  <si>
    <t>FACILITAR EL PROCESO DE INDUCCION PARA CADA JEFE DE AREA ENCARGADO Y POR SUPUESTO AL EMPLEADO DE NUEVO INGRESO.</t>
  </si>
  <si>
    <t>DEFINIR LAS ACTIVIDADES DEL PROGRAMA  DE BIENESTAR SOCIAL SEGÚN INSTRUMENTO YA APLICADO A FUNCIONARIOS (ENCUESTA) CONTRIBUYENDO ASI EN UN MAYOR DESEMPEÑO EN EL EJERCICIO DE SU LABORALES.</t>
  </si>
  <si>
    <t xml:space="preserve">CREAR, MANTENER Y MEJORAR  LAS CONDICIONES QUE FAVOREZCAN EL DESARROLLO DE LOS EMPLEADOS Y EL MEJORAMIENTO DEL NIVEL DE VIDA Y LA DE SU FAMILIA. </t>
  </si>
  <si>
    <t xml:space="preserve">
DEFINICION DEL PROGRAMA DE BIENESTRA SOCIAL Y CAPACITACION, DE ACUERDO AL ANALISIS DE LA ENCUESTA
</t>
  </si>
  <si>
    <t>BUSCAR QUE EL EMPLEADO CONOZCA Y SE FAMILIARICE CON EL PLAN DE BIENESTAR SOCIAL ESTIMULOS E INCENTIVOS.</t>
  </si>
  <si>
    <t>HACER SEGUIMIENTO A LAS HISTORIAS LABORALES DEL PERSONAL DE PLANTA.</t>
  </si>
  <si>
    <t xml:space="preserve">REVISAR LAS HOJAS DE VIDA PARA EL CUMPLIMIENTO DE LOS REQUISITOS DE LA NORMATIVIDAD VIGENTE. 
</t>
  </si>
  <si>
    <t>ASESORAR LA EVALUACIÓN DE DESEMPEÑO LABORAL  APLICADA POR LAS DIRECTIVAS DE LA INSTITUCIÓN</t>
  </si>
  <si>
    <t>ASESORAR LA EVALUACION DE DESEMPEÑO LABORAL COMO LO ESTABLECE LA NORMA.</t>
  </si>
  <si>
    <t>SE ESTAN REALIZANDO VISITAS A CADA UNA DE LAS UPSS PARA HACER SEGUIMIENTO AL EN CUMPLIMIENTO DE SUS FUNCIONES.</t>
  </si>
  <si>
    <t>EVALUACIONES DE DESEMPEÑO APLICADAS AL PERSONAL</t>
  </si>
  <si>
    <t>N° de actividades programas/Total de actividades ejecutadas</t>
  </si>
  <si>
    <t xml:space="preserve">tesorero
jefe de presupuesto
subdirector administrativo
</t>
  </si>
  <si>
    <t>Proyectar el flujo de efectivo durante la vigencia</t>
  </si>
  <si>
    <t>Flujo de caja      aprobado</t>
  </si>
  <si>
    <t>tesorero</t>
  </si>
  <si>
    <t>Programar el pago de acuerdo a los compromisos adquiridos.</t>
  </si>
  <si>
    <t>Numero de compromisos adquirido / Numero de cuentas canceladas</t>
  </si>
  <si>
    <t>N° de cuentas revisadas  / Total cuentas canceladas</t>
  </si>
  <si>
    <t>Tesorero supervisor contractual</t>
  </si>
  <si>
    <t xml:space="preserve">Determinar y analizar las partidas que establecen la diferencia entre el saldo en bancos
según registros contables, contra el saldo que muestra el estado de cuenta
bancario. </t>
  </si>
  <si>
    <t>tesorero, jefe presupuesto y contador</t>
  </si>
  <si>
    <t>Conciliaciones de cuentas por pagar</t>
  </si>
  <si>
    <t>tesorero, contador</t>
  </si>
  <si>
    <t>Rendir los informes periódicos exigidos por entidades del orden nacional y los demás que le sean solicitados.</t>
  </si>
  <si>
    <t xml:space="preserve">Tesorero.
Contador.
jefe de presupuesto
sub director administrativo
</t>
  </si>
  <si>
    <t>Facilitar la entrega de la correspondencia que ingresa a la institución a cada una las áreas, en medio físico, telefónicamente o por correo electrónico, para que se le dé el trámite correspondiente.</t>
  </si>
  <si>
    <t>Numerar, fechar y radicar los actos administrativos que deba suscribir el Superior Inmediato y tramitarlos de acuerdo con las instrucciones del mismo.</t>
  </si>
  <si>
    <t>Secretaria</t>
  </si>
  <si>
    <t>Levantar y controlar los registros de  carácter técnico y demás  correspondientes a inventarios de tipo  documental</t>
  </si>
  <si>
    <t>Efectuar labores de valoración documental y traslado de documentación para  conservación y descarte</t>
  </si>
  <si>
    <t>Oficina  de sistemas/Subdirección Administrativa</t>
  </si>
  <si>
    <t>Realizar copias de seguridad en las diferentes UPSS, sede administrativa e información subida a la página web.</t>
  </si>
  <si>
    <t>Oficina de sistemas</t>
  </si>
  <si>
    <t>META</t>
  </si>
  <si>
    <t>Nº de seguimientos realizados/Total de seguimientos programados*100</t>
  </si>
  <si>
    <t>Permitir que la entidad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</si>
  <si>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 xml:space="preserve">Jefe de almacén </t>
  </si>
  <si>
    <t>Garantizar la entrega y envió  oportuno de los insumos y suministros a todas las UPSS y al área administrativa de la Empresa.</t>
  </si>
  <si>
    <t>Nº de  pedidos entregados/Total de pedidos solicitados*100</t>
  </si>
  <si>
    <t>Jefe de Almacén</t>
  </si>
  <si>
    <t>Formatos de pedidos enviados mensualmente por cada una de la upss de la entidad.</t>
  </si>
  <si>
    <t>Seguir enviando los pedidos oportunamente a cada una de la urgencias y upss.</t>
  </si>
  <si>
    <t>Nº de inventarios realizados/Total de inventarios programados*100</t>
  </si>
  <si>
    <t xml:space="preserve"> Jefe de Almacén y equipo de trabajo</t>
  </si>
  <si>
    <t>Inventario aplicado a 31 de diciembre de 2015.</t>
  </si>
  <si>
    <t>Se verifico informe de Inventario aplicado a 31 de diciembre de 2015.</t>
  </si>
  <si>
    <t>Jefe de almacén  y equipo de trabajo</t>
  </si>
  <si>
    <t>Nº de eventos adversos reportados en el periodo/Total de eventos adversos reportados por ups*100</t>
  </si>
  <si>
    <t>Jefe de almacén, regente de farmacia</t>
  </si>
  <si>
    <t>Nº de reportes  realizados  /Total de reportes  obligatorios *100</t>
  </si>
  <si>
    <t>Jefe de Almacén y regente de farmacia</t>
  </si>
  <si>
    <t>Regente de farmacia</t>
  </si>
  <si>
    <t>N° de bienes en uso /Total de bienes  inventariados   por la  ESE * 100</t>
  </si>
  <si>
    <t>Jefe de Almacén y equipo de trabajo</t>
  </si>
  <si>
    <t>Inventario mensual de bienes en bodega.</t>
  </si>
  <si>
    <t xml:space="preserve">Reportar las nuevas adquisiciones de activos fijo para incluirlos en la póliza de aseguramiento de la entidad </t>
  </si>
  <si>
    <t>COMPROMISOS</t>
  </si>
  <si>
    <t xml:space="preserve">Desarrollar acciones que permitan orientar la mejora de los resultados de la atención en salud teniendo en cuenta los atributos de calidad: Accesibilidad, Oportunidad, Seguridad, Pertinencia y Continuidad. </t>
  </si>
  <si>
    <t>En el primer trimestre se logró medir el desempeño de los servicios a través de las auditorias de calidad realizadas en las diferentes UPSS</t>
  </si>
  <si>
    <t xml:space="preserve">No. De auditorías realizadas </t>
  </si>
  <si>
    <t xml:space="preserve">Gerente, Equipo de calidad </t>
  </si>
  <si>
    <t xml:space="preserve">Cronograma auditorias 2016 </t>
  </si>
  <si>
    <t>Priorizar las acciones de mejora derivadas de las auditorias realizadas</t>
  </si>
  <si>
    <t>Evaluar las condiciones de los estándares de habilitación según Resolución 2003 de 2015</t>
  </si>
  <si>
    <t>Gerente, Equipo de calidad</t>
  </si>
  <si>
    <t>Continuar autoevaluación en las UPSS que aún no se ha efectuado, y realizar el seguimiento correspondiente a las actividades de mejora derivadas de los resultados de dicho proceso.</t>
  </si>
  <si>
    <t xml:space="preserve">Se participó activamente en la documentación del programa anual de auditorías y de acuerdo a él se realizan actividades de evaluación y seguimiento en las diferentes UPSS. </t>
  </si>
  <si>
    <t>Cronograma auditorias 2016 del programa anual de auditorías.</t>
  </si>
  <si>
    <t>Realizar las acciones correctivas que se derivan de las auditorias de calidad efectuadas de acuerdo al programa anual de auditorias.</t>
  </si>
  <si>
    <t xml:space="preserve">Gerente y Equipo de calidad </t>
  </si>
  <si>
    <t>Reporte y análisis de Indicadores propios y obligatorios (circular única, Decreto 2193, Resolución 743, Resolución 4505, indicadores PAMEC) reportados antes de los periodos de vencimiento.</t>
  </si>
  <si>
    <t>(No. De reportes de indicadores reportados extemporáneamente / No. Total de reporte de indicadores realizados en fecha establecida ) *100</t>
  </si>
  <si>
    <t>Subdirección científica, Control Interno, equipo de calidad, P y P, y Epidemiologia.</t>
  </si>
  <si>
    <t>Calendario de reporte de indicadores 2016, formato de análisis mensual de indicadores.</t>
  </si>
  <si>
    <t xml:space="preserve">Evaluación de actividades realizadas a través del plan de auditorías para el mejoramiento de la calidad 2016. </t>
  </si>
  <si>
    <t>Se han realizado las actividades descritas en la ruta crítica del PAMEC.</t>
  </si>
  <si>
    <t>Equipo de calidad y  jefes de área.</t>
  </si>
  <si>
    <t>Ruta crítica del PAMEC.</t>
  </si>
  <si>
    <t>Seguimiento y ajustes de acuerdo a los resultados en cada etapa de la ruta crítica del PAMEC.</t>
  </si>
  <si>
    <t>Evaluación y seguimiento de actividades concluidas (cierre de ciclos) del Pamec 2015 y continuación del ciclo 2016 de acuerdo a estándares de acreditación (Resolución 123/12).</t>
  </si>
  <si>
    <t>Nº de ciclos cerrados/Nº de Actividades para el periodo *100</t>
  </si>
  <si>
    <t xml:space="preserve">Equipo de calidad </t>
  </si>
  <si>
    <t>Cierre de ciclos de la ruta crítica del PAMEC</t>
  </si>
  <si>
    <t>Hacer seguimiento a los planes de mejora o ajustes que resultaron de las auditorias aplicadas.</t>
  </si>
  <si>
    <t>Equipo de calidad</t>
  </si>
  <si>
    <t xml:space="preserve">                                                    EVALUACION Y SEGUIMIENTO POA I,II,III Y IV  TRIMESTRE CARTERA  2016.</t>
  </si>
  <si>
    <t>100% de meses conciliados internamente</t>
  </si>
  <si>
    <t>Conciliación permanente de los saldos de las cuenta por cobrar vigencia 2016, conciliando los saldos de los extractos de los diferentes prestadores contra los pagos y glosas realizados por cada entidad.</t>
  </si>
  <si>
    <t xml:space="preserve">100% conciliaciones con deudores realizadas
vigencia 2016
</t>
  </si>
  <si>
    <t>Auditor de cuentas medicas, Analista de cartera</t>
  </si>
  <si>
    <t>Informe de cartera por edades a 31 de enero de 2016</t>
  </si>
  <si>
    <t xml:space="preserve">Auditor de cuentas medicas, Analista de cartera </t>
  </si>
  <si>
    <t>% de cuentas por cobrar incobrables trimestralmente</t>
  </si>
  <si>
    <t>Gerencia, Subdirección Administrativa, Jurídica, Auditor de cuentas medicas, Analista de cartera</t>
  </si>
  <si>
    <t>Informe de  cartera por edades a corte de 31 de diciembre de 2015</t>
  </si>
  <si>
    <t>Se vienen adelantando gestiones de cobro y conciliaciones con las diferentes eps que le adeudan a la ESE.</t>
  </si>
  <si>
    <t>Informe de glosas a 31 de enero de 2016</t>
  </si>
  <si>
    <t>Se llevaron a cabo las Conciliaciones programadas para el primer trimestre de la vigencia actual.</t>
  </si>
  <si>
    <t>Se llevaron a cabo las Conciliaciones programadas para el segundo trimestre de la vigencia actual.</t>
  </si>
  <si>
    <t>conciliaciones de cuentas entre los entes responsables del pago y la ESE, acorde con las directrices trazadas en la circular 030 de septiembre de 2013.</t>
  </si>
  <si>
    <t>Auditor de cuentas medicas,  analista de cartera</t>
  </si>
  <si>
    <t>Conciliaciones programadas para el primer trimestre de la vigencia actual.</t>
  </si>
  <si>
    <t>Analista de cartera, contabilidad, tesorería y presupuesto y oficina de sistemas</t>
  </si>
  <si>
    <t>Fechas estipuladas para enviar informes a los entes de control.</t>
  </si>
  <si>
    <t>Enviar los informes programados para el segundo trimestre de la vigencia 2016.</t>
  </si>
  <si>
    <t>Enviar los informes programados para el tercer trimestre de la vigencia 2016.</t>
  </si>
  <si>
    <t>Liquidación de contratos con las EPS, vigencia 2015</t>
  </si>
  <si>
    <t>Total contratos liquidados / Total contratos por liquidar a la vigencia 2015.</t>
  </si>
  <si>
    <t xml:space="preserve">Reuniones programadas por auditor de cuentas con eps </t>
  </si>
  <si>
    <t>Implementación del manual de  políticas y procedimientos contables</t>
  </si>
  <si>
    <t>Contador</t>
  </si>
  <si>
    <t>Elaboración de Estados Financieros Básicos Vigencia 2016</t>
  </si>
  <si>
    <t>N° de estados financieros realizados. /Total de estados financieros presentados a gerencia*100</t>
  </si>
  <si>
    <t>Se entrego informe financiero a gerencia, correspondiente al  primer trimestre de la vigencia 2016.</t>
  </si>
  <si>
    <t>N° de indicadores financieros analizados/Total de indicadores financieros  aplicados *100</t>
  </si>
  <si>
    <t>Indicadores financieros</t>
  </si>
  <si>
    <t>Aplicación de indicadores financieros para el segundo trimestre de 2016</t>
  </si>
  <si>
    <t>N° de mesas de trabajo realizadas/Total de mesas de trabajo programadas*100</t>
  </si>
  <si>
    <t>N° de informes preparados/Total de informes reportados a los entes de control *100</t>
  </si>
  <si>
    <t>Enviar los informes  a los entes de control en las fechas estipuladas para el segundo trimestre de 2016</t>
  </si>
  <si>
    <t>Se enviaron informes correspondientes al segundo trimestre de 2016, a los entes de control en las fechas estipuladas para su entrega.</t>
  </si>
  <si>
    <t>Enviar los informes  a los entes de control en las fechas estipuladas para el tercer trimestre de 2016</t>
  </si>
  <si>
    <t xml:space="preserve">Capacitar al personal a cargo del proceso financiero en lo pertinente a la normatividad vigente </t>
  </si>
  <si>
    <t>Etapa de transición de normas internacionales a diciembre 31 de 2015-2016</t>
  </si>
  <si>
    <t>RESULTADOS OBENIDOS</t>
  </si>
  <si>
    <t xml:space="preserve">Seguimiento al plan
de Gestión Ambiental Ajustado a los requerimientos de norma
Programa de Capacitación y sensibilización al personal de la ESE
</t>
  </si>
  <si>
    <t>Subdirección Administrativa, Subdirección Científica, Salud Ocupacional, Jefe Oficina de Gestión de Talento Humano, Enfermera de Seguridad del paciente.</t>
  </si>
  <si>
    <t>Mayor grado de adherencia  al  PGIRHS , evidenciado en el uso del nuevo formato de captura de datos (Formato RH1)</t>
  </si>
  <si>
    <t>Continuo seguimiento a acciones de mejora derivadas de las auditorias realizadas.</t>
  </si>
  <si>
    <t>Realizar intervenciones a nuevo personal  que ingresa a cada UPSS</t>
  </si>
  <si>
    <t xml:space="preserve">Desarrollar metodologías de educación y comunicación para la implementación de acciones  en gestión ambiental con enfoque a seguridad del paciente. 
</t>
  </si>
  <si>
    <t xml:space="preserve">Implementar acciones que fomenten la educación y aplicación de metodologías permitiendo el desarrollo de acciones  en gestión ambiental con enfoque a seguridad del paciente
</t>
  </si>
  <si>
    <t>Documentos actualizados, presentación de informes dentro de las fechas estipuladas</t>
  </si>
  <si>
    <t xml:space="preserve">Actualización del PGIRS
Reporte correspondiente a RESPEL 2015
</t>
  </si>
  <si>
    <t>Seguimiento a desarrollo de actividades del PGIRHS</t>
  </si>
  <si>
    <t>Implementación, seguimiento y manejo de vertimientos en la ESE CAMU EL AMPARO.</t>
  </si>
  <si>
    <t>Mediante obtención del permiso de vertimiento y  la documentación de gestión del riesgo y manejo de vertimientos de acuerdo al decreto 3930 del 2010</t>
  </si>
  <si>
    <t>Se inicia proceso y verifica en cada una de las sedes de la ESE CAMU EL AMPARO con el fin de conocer  las condiciones de las redes hidrosanitarias para el vertimiento de aguas residuales</t>
  </si>
  <si>
    <t>Verificar existencia del permiso de vertimiento cuando no exista red de alcantarillado en el lugar de localización de UPSS, previo sistema de tratamiento de aguas residuales antes del vertimiento al subsuelo.</t>
  </si>
  <si>
    <t xml:space="preserve">                                               EVALUACION Y SEGUIMIENTO POA I,II,III Y IV  TRIMESTRE JURIDICA  2016</t>
  </si>
  <si>
    <t>Resoluciones proyectadas en el primer trimestre de 2016</t>
  </si>
  <si>
    <t>N° de actos administrativos ejecutados / N° de actos administrativos soportados.</t>
  </si>
  <si>
    <t>Gestionar y representar oportunamente a la ESE en el 100% de los procesos judiciales.</t>
  </si>
  <si>
    <t>Oficios radicados y resueltos oportunamente.</t>
  </si>
  <si>
    <t>Responder en oportunidad el 100% de los derechos de petición y tutelas</t>
  </si>
  <si>
    <t>Minutas revisadas en el primer trimestre de 2016.</t>
  </si>
  <si>
    <t>Dar trámite oportuno al 100% de los procesos de contratación</t>
  </si>
  <si>
    <t>Se revisaron cada una de las minutas proyectadas para los contratos celebrados en el segundo trimestre de 2016.</t>
  </si>
  <si>
    <t>Se enviaron informes a los entes de control en las fechas y paginas estipuladas por ellos para dar cumplimiento a la normatividad vigente.</t>
  </si>
  <si>
    <t>Responder con  oportunidad el 100% de los requerimientos que soliciten los entes de vigilancia y control.</t>
  </si>
  <si>
    <t>Se dio respuesta oportuna  a las solicitudes de conciliación extrajudicial a través de la realización de comité de conciliación.</t>
  </si>
  <si>
    <t>RESULTADOS</t>
  </si>
  <si>
    <t>Coordinador Seguridad y Salud en el Trabajo.</t>
  </si>
  <si>
    <t>SE DIO INICIO AL DISEÑO E IMPLEMENTACIÓN DEL SG SST EN LA E.S.E.</t>
  </si>
  <si>
    <t>SEGUIR REALIZANDO LAS ACTIVIDADES PROGRAMADAS PARA CUMPLIR CON LA NORMATIVIDAD VIGENTE.</t>
  </si>
  <si>
    <t>Coordinador de la SST, Jefe de talento humano</t>
  </si>
  <si>
    <t>Desarrollar el Plan de capacitación anual.</t>
  </si>
  <si>
    <t xml:space="preserve">Realizar actividades educativas a trabajadores, COPASST y Comité de Convivencia Laboral con el fin de identificar los peligros y controlar los riesgos relacionados con el trabajo.
</t>
  </si>
  <si>
    <t>SE CAPACITO EN FUNCIONES, RESPONSABILIDADES DEL COPASST Y COMITÉ DE CONVIVENCIA LABORAL.</t>
  </si>
  <si>
    <t>SEGUIR LLEVANDO ACABO EL CRONOGRAMA DE CAPACITACIONES ESTABLECIDO.</t>
  </si>
  <si>
    <t>Coordinador de la SST</t>
  </si>
  <si>
    <t>Realización de inspecciones de seguridad a puestos de trabajo.</t>
  </si>
  <si>
    <t>Realizar inspecciones de seguridad a los puestos de trabajo con el fin de identificar los riesgos a los que se encuentran expuestos los trabajadores.</t>
  </si>
  <si>
    <t>Coordinador Seguridad y Salud en el Trabajo, COPASST.</t>
  </si>
  <si>
    <t>SE REALIZO LA GESTIÓN PARA LA REALIZACIÓN DE LA INSPECCIONES</t>
  </si>
  <si>
    <t>LAS INSPECCIONES SE PROGRAMARON PARA SER REALIZADAS A PARTIR DEL 2 TRIMESTRE.</t>
  </si>
  <si>
    <t>coordinador salud ocupacional, jefe de talento humano</t>
  </si>
  <si>
    <t>Realización de la Matriz de peligros.</t>
  </si>
  <si>
    <t>SE REALIZARON 3 MATRIZ DE PELIGROS;  VILLA MARGARITA, SIMON BOLIVAR Y EL DORADO</t>
  </si>
  <si>
    <t>REALIZAR EL RESTO DE  MATRIZ DE PELIGROS Y VALORAR LOS RIESGOS, CONTROLARLOS O ELIMINARLOS.</t>
  </si>
  <si>
    <t>Realización de la Matriz de Elementos de Protección Personal.</t>
  </si>
  <si>
    <t>N° de EPP entregados/N° de  EPP requeridos 1/1</t>
  </si>
  <si>
    <t>SE REALIZO LA GESTIÓN PARA LA ENTREGA DE EPP.</t>
  </si>
  <si>
    <t>REALIZAR MATRIZ DE EPP Y FORMATO DE ENTREGA.</t>
  </si>
  <si>
    <t>Implementación de  Planes de Emergencias.</t>
  </si>
  <si>
    <t>Implementar un plan de prevención preparación y respuesta ante emergencias con cobertura a todos las UPSS.</t>
  </si>
  <si>
    <t>SE REALIZARON 4 PLANES DE EMERGENCIA.</t>
  </si>
  <si>
    <t>REALIZAR LOS PLANES DE EMERGENCIA QUE FALTAN.</t>
  </si>
  <si>
    <t>OBJETIVO: Orientar, recepcionar, tramitar los requerimientos de los usuarios identificando sus necesidades en procura de su satisfacción y mejora continua de la organización y difundir la información pertinente para ejecutar estas actividades.</t>
  </si>
  <si>
    <t>PROMEDIO I TRIMESTRE</t>
  </si>
  <si>
    <t xml:space="preserve"> Aumentar la tasa de satisfacción global que tienen los usuarios frente a los diferentes servicios que brinda la institución.</t>
  </si>
  <si>
    <t>Lograr promedios superiores al 85% de satisfacción de los usuarios.</t>
  </si>
  <si>
    <t>N° de pacientes satisfechos / N° de encuestas aplicadas</t>
  </si>
  <si>
    <t>Crear planes de mejoramiento de las quejas, reclamos y sugerencias más reiterativas que presenten los usuarios en la Institución.</t>
  </si>
  <si>
    <t>Buzón de quejas y sugerencias, línea 018000,pagina web.</t>
  </si>
  <si>
    <t>Mantener actualizada la información de sobre los diferentes trámites Administrativos para acceder a los servicios que ofrece la Institución</t>
  </si>
  <si>
    <t>Lograr que los usuarios conozcan y apliquen los diferentes Derechos y Deberes propuestos en la Institución-</t>
  </si>
  <si>
    <t>Aumentar el numero de usuarios capacitados - Captarlos en cualquier servicio para darles a conocer sus deberes y derechos</t>
  </si>
  <si>
    <t>Implementar el componente de atención al ciudadano del plan anticorrupción y de atención al usuario, incluyendo las actividades de ley transparencia.</t>
  </si>
  <si>
    <t>N° de actividades ejecutadas del plan de atención del ciudadano/Total de actividades programadas del plan de atención al ciudadano*100</t>
  </si>
  <si>
    <t>Consolidado PQR</t>
  </si>
  <si>
    <t xml:space="preserve">                                               EVALUACION Y SEGUIMIENTO POA I,II,III Y IV  TRIMESTRE  SUBDIRECCION ADMINISTRATIVA Y FINANCIERA  2016.</t>
  </si>
  <si>
    <t xml:space="preserve">COMPROMISOS </t>
  </si>
  <si>
    <t>Realizar el cronograma de actividades que deben ser desarrolladas por cada una de las dependencias del área administrativa de la institución.</t>
  </si>
  <si>
    <t>N° de actividades ejecutadas/Total de actividades planificadas*100</t>
  </si>
  <si>
    <t xml:space="preserve">Subdirección administrativa, Subdirección  científica </t>
  </si>
  <si>
    <t>Establecer una visión, políticas y objetivos estratégicos coherentes con el propósito de la organización.</t>
  </si>
  <si>
    <t>Subdirección Administrativa y jefes de Área de la Empresa</t>
  </si>
  <si>
    <t>Puesta en operación de Normas internacionales financieras(NIFF) según Resolución 414 de Septiembre 8 de 2014</t>
  </si>
  <si>
    <t>Implementación de NIFF</t>
  </si>
  <si>
    <t>Documentar e implementar políticas financieras acordes a las Normas internacionales financieras (NIFF)según Resolución 414 de Septiembre 8 de 2014</t>
  </si>
  <si>
    <t>Implementar herramientas tecnológicas para el mejoramiento de la captura, procesamiento, análisis e integración de la información asistencial y administrativa</t>
  </si>
  <si>
    <t>N° Herramientas diseñadas/total de herramientas implementadas*100</t>
  </si>
  <si>
    <t>Gerencia, Subdirección administrativa y financiera, Sistemas de información, Contadora</t>
  </si>
  <si>
    <t>auditorias aplicadas.</t>
  </si>
  <si>
    <t>N° de contratos revisados /Total de contratos celebrados*100</t>
  </si>
  <si>
    <t>Contratos legalizados</t>
  </si>
  <si>
    <t xml:space="preserve">Se sigue realizando seguimiento y elaborando informes por parte de los supervisores de los contratos,  en donde se evidencio el cumplimiento de los requisitos legales para poder acceder al pago por parte de la entidad. </t>
  </si>
  <si>
    <t>Subdirección administrativa, Jurídica</t>
  </si>
  <si>
    <t>Se realizo seguimiento por parte de los supervisores de cada contrato, con el objetivo de revisar el cumplimiento contractual de los mismos con la entidad.</t>
  </si>
  <si>
    <t>Plan de adquisiones 2016.</t>
  </si>
  <si>
    <t>Subdirección Administrativa y todos los demás jefes del área  financiera</t>
  </si>
  <si>
    <t>Se debe cumplir con la aplicación de las capacitaciones programadas para el segundo trimestre de la vigencia actual.</t>
  </si>
  <si>
    <t xml:space="preserve">                                                                    EVALUACION Y SEGUIMIENTO POA I,II,III Y IV  TRIMESTRE PRESUPUESTO 2016.</t>
  </si>
  <si>
    <t>OBJETIVO: Ejecutar labores técnicas presupuestales, para el desarrollo y control de programas de apoyo en el sistema contable y financiero del área administrativa en la Empresa Social del Estado CAMU el Amparo.</t>
  </si>
  <si>
    <t xml:space="preserve">Realizar estudios y análisis para el desarrollo de actividades relacionadas con la elaboración, administración  y control del presupuesto
</t>
  </si>
  <si>
    <t>N° de estudios realizados/Total de estudios aprobados</t>
  </si>
  <si>
    <t>Subdirector Administrativo y Jefe de Presupuesto</t>
  </si>
  <si>
    <t>Coordinar con el superior inmediato la determinación de prioridades presupuestales, acuerdo mensual de gastos y contratos, solicitud de créditos y traslados presupuestales</t>
  </si>
  <si>
    <t>N° de disponibilidades realizadas/Total de compromisos apropiados*100</t>
  </si>
  <si>
    <t>Jefe de Presupuesto</t>
  </si>
  <si>
    <t>Elaboración de CDP según solicitudes emitidas por el ordenador del gasto</t>
  </si>
  <si>
    <t>(No. De CDP emitidos/No. De Solicitudes Presupuestales)*100</t>
  </si>
  <si>
    <t>CDP elaborados en el primer trimestre de 2016</t>
  </si>
  <si>
    <t>Elaboración de los CRP, según los compromisos adquiridos por la institución.</t>
  </si>
  <si>
    <t>(No. De CRP emitidos/No. De actos administrativos legalizados)*100</t>
  </si>
  <si>
    <t>CRP elaborados en el primer trimestre de 2016</t>
  </si>
  <si>
    <t>Proyectar acto administrativo de las Autorizaciones de pago, según obligaciones generadas por la institución</t>
  </si>
  <si>
    <t>(No. De orden de pagos emitidos/No. Cuentas de cobro legalizadas presentadas en la oficina de presupuesto)*100</t>
  </si>
  <si>
    <t>Actos administrativos primer trimestre 2016.</t>
  </si>
  <si>
    <t>Se generaron los actos administrativos según los diferentes conceptos de pago que se llevaron a cabo en el primer trimestre de la vigencia 2016.</t>
  </si>
  <si>
    <t>Preparar y enviar informes a los entes de control, en términos de normatividad vigente.</t>
  </si>
  <si>
    <t xml:space="preserve">Enviar informes de manera oportuna a los entes de control </t>
  </si>
  <si>
    <t>100% de informes entregados dentro de los términos establecidos</t>
  </si>
  <si>
    <t>Se enviaron a los entes de control de forma oportuna, los informes correspondientes al primer trimestre de la vigencia 2016.</t>
  </si>
  <si>
    <t>Elaborar y suministrar la ejecución presupuestal mensualizada a la Subdirección Administrativa y Financiera y Ordenador del Gasto para la toma de decisiones.</t>
  </si>
  <si>
    <t>(N° de ejecuciones elaboradas / N° de ejecuciones suministradas)*100</t>
  </si>
  <si>
    <t xml:space="preserve">                                                       EVALUACION Y SEGUIMIENTO POA I,II,III Y IV  TRIMESTRE  TALENTO HUMANO 2016.</t>
  </si>
  <si>
    <t>Nº CAPACITACIONES EJECUTADAS Y EVALUADAS / Nº CAPACITACIONES PROGRAMADAS*100</t>
  </si>
  <si>
    <t>coordinador bienestar social- oficina talento humano</t>
  </si>
  <si>
    <t>POA 2016</t>
  </si>
  <si>
    <t>SE EJECUTARON LAS CAPACITACIONES PROGRAMADAS PARA ESTE TRIMESTRE.</t>
  </si>
  <si>
    <t>BUSCAR LAS ESTRATEGIAS PARA QUE EL PERSONAL OBJETO DE CAPACITACION RETROALIMENTE LA INFORMACION RECIBIDA CON EL RESTO DE COMPAÑEROS.</t>
  </si>
  <si>
    <t>N° de  funcionarios públicos sensibilizados / total de funcionarios públicos sensibilizamos en pic*100</t>
  </si>
  <si>
    <t>LAS CAMPAÑAS DE SENSIBILIZACION SE LLEVARON A CABO SEGÚN LO PROGRAMADO.</t>
  </si>
  <si>
    <t>SER MAS PERSUASIVO CON LOS TRABAJADORES Y APLICAR MEJORES ESTRATEGIAS DE SENSIBILIZACION.</t>
  </si>
  <si>
    <t xml:space="preserve">IMPLEMENTAR, PROGRAMAR Y CONSOLIDAR EL PLAN INSTITUCIONAL DE CAPACITACION  (PIC) CON BASE EN PROYECTOS DE APRENDIZAJE (PAE) </t>
  </si>
  <si>
    <t>Nº ACTIVIDADES EJECUTADAS / Nº ACTIVIDADES PROGRAMADAS *100</t>
  </si>
  <si>
    <t xml:space="preserve">LOS LIDERES DEL PROCESO GESTIONAN CAPACITACION PARA IMPLEMENTACION DEL PAE A TRAVEZ DEL PLAN INSTITUCIONAL DE CAPACITACION </t>
  </si>
  <si>
    <t>N° reuniones  realizadas para proyectos de aprendizaje / Nº reuniones programadas de proyectos de aprendizaje*100</t>
  </si>
  <si>
    <t>BUSQUEDA DE ESTRATEGIAS DE IMPLEMENTACION DEL PAE, DENTRO DEL PLAN INSTITUCIONAL DE CAPACITACION.</t>
  </si>
  <si>
    <t>CELERIDAD EN LA IMPLEMENTACION DEL PAE</t>
  </si>
  <si>
    <t>N° DE INDUCCIONES Y REINDUCCIONES REALIZADAS / N° DE INDUCCIONES Y REINDUCCIONES PROGRAMADAS</t>
  </si>
  <si>
    <t>ACTUALIZACION DEL FORMATO DE INDUCCION. IMPLEMENTACION DE ESTRATEGIAS PARA MINIMIZAR LOS REPROCESOS.</t>
  </si>
  <si>
    <t>EVITAR LOS REPROCESOS</t>
  </si>
  <si>
    <t>Integrar al proceso de inducción y reinducción el tema de seguridad del paciente</t>
  </si>
  <si>
    <t>SE INTEGRA EL TEMA DE SEGURIDAD DEL PACIENTE AL PROCESO DE INDUCCION.</t>
  </si>
  <si>
    <t>FORTALECIMIENTO DE ESTAS Y MAS TEMATICAS EN ESTE PROCESO.</t>
  </si>
  <si>
    <t>N° de funcionarios capacitados/ N° total de funcionarios de planta convocados *100</t>
  </si>
  <si>
    <t>SE IMPLEMENTA LA CARTILLA DE INDUCCION EN EL PROCESO.</t>
  </si>
  <si>
    <t>ACTUALIZACION DE LA CARTILLA DE INDUCCION.</t>
  </si>
  <si>
    <t>SE ELABORO LA ENCUESTA Y SE  ENTREGO A CADA FUNCIONARIO PARA QUE FUESE DILIGENCIADA, SE TABULARON LOS DATOS Y DESDE ALLI SE ELABORARON LAS ACTIVIDADES PARA EL AÑO 2016.</t>
  </si>
  <si>
    <t xml:space="preserve">DEFINICION DEL PROGRAMA DE BIENESTRA SOCIAL Y CAPACITACION, DE ACUERDO AL ANALISIS DE LA ENCUESTA
</t>
  </si>
  <si>
    <t>DIVULGAR, PROMOCIONAR E INCENTIVAR LA PARTICIPACION ACTIVA DE TODOS LOS SERVIDORES EN EL PLAN EL  DE BIENESTAR SOCIAL, ESTIMULOS E INCENTIVOS.</t>
  </si>
  <si>
    <t xml:space="preserve">
N° DE FUNCIONARIOS BENEFICIADOS CON EL PLAN DE BIENESTAR / N° TOTAL DE FUNCIONARIOS DE PLANTA * 100
</t>
  </si>
  <si>
    <t>PUBLICACION DEL PLAN EN LA PAGINA WEB Y CARTELERA DE LA ESE.</t>
  </si>
  <si>
    <t>Nº HISTORIAS LABORALES REVISADAS/ TOTAL HISTORIAS LABORALES*100</t>
  </si>
  <si>
    <t>SE REALIZA AUDITORIA, FOLIACION Y ACTUALIZACION DE DOCUMENTOS FALTANTES DE CADA HOJA DE VIDA.</t>
  </si>
  <si>
    <t xml:space="preserve">ESCANEADO DE HOJAS DE VIDAS SOLICITADAS EN LAS DIFERENETS AUDITORIAS INTERNAS Y EXTERNAS </t>
  </si>
  <si>
    <t>Oficina de Talento Humano</t>
  </si>
  <si>
    <t>CELERIDAD EN LAS VISITAS A CADA UNA DE LAS UPSS.</t>
  </si>
  <si>
    <t xml:space="preserve">                                                         EVALUACION Y SEGUIMIENTO POA I,II,III Y IV  TRIMESTRE TESORERIA  2016.</t>
  </si>
  <si>
    <t>Realizar la planeación mensual de las actividades a ejecutar en el área de tesorería, y coordinar con el personal a cargo su ejecución oportuna</t>
  </si>
  <si>
    <t xml:space="preserve">
90%
</t>
  </si>
  <si>
    <t>Se llevo a cabo el proceso de pagos de forma puntual y organizada.</t>
  </si>
  <si>
    <t>Seguir llevando un proceso de pagos organizado teniendo en cuenta las normas contables.</t>
  </si>
  <si>
    <t xml:space="preserve">Se proyectaron los recursos recibidos por giros directos para los pagos que la entidad debe cumplir a terceros </t>
  </si>
  <si>
    <t>Pagos recibidos en fechas estipuladas por la entidad</t>
  </si>
  <si>
    <t>Se hizo efectivo los pagos programados para el primer trimestre de la vigencia 2016.</t>
  </si>
  <si>
    <t>N° de cuentas canceladas / No. Total de cuentas radicadas*100</t>
  </si>
  <si>
    <t xml:space="preserve">Giros directos y recursos propios </t>
  </si>
  <si>
    <t>Se deben programar los recursos para el pago de obligaciones para el segundo trimestre de la vigencia 2016</t>
  </si>
  <si>
    <t>Se deben programar los recursos para el pago de obligaciones para el tercer trimestre de la vigencia 2016</t>
  </si>
  <si>
    <t>Cuentas revisadas por los supervisores de cada contrato.</t>
  </si>
  <si>
    <t>Conciliaciones bancarias mensuales</t>
  </si>
  <si>
    <t>N° de cuentas por pagar registradas/Total de cuantas por pagar registradas*100</t>
  </si>
  <si>
    <t>N° de informes elaborados/Total de informes reportados*100</t>
  </si>
  <si>
    <t xml:space="preserve">                    EVALUACION Y SEGUIMIENTO POA I,II,III Y IV  TRIMESTRE RECEPCION Y GESTION DOCUMENTAL 2016.</t>
  </si>
  <si>
    <t>Nº de radicados / Total de correspondencia recibida*100</t>
  </si>
  <si>
    <t xml:space="preserve">Correspondencia radicada </t>
  </si>
  <si>
    <t>Entregar la correspondencia a de forma oportuna y confidencial.</t>
  </si>
  <si>
    <t>Nº de oficios contestados y/o resoluciones solicitadas de pagos / Total de solicitudes recibidas*100</t>
  </si>
  <si>
    <t>Implementar y socializar en manual de atención telefónica en cada una de upps de la institución.</t>
  </si>
  <si>
    <t>Llevar en orden cronológico todos los actos administrativos  que se suscriban  por la Gerencia  dentro de la institución.</t>
  </si>
  <si>
    <t>N° de actos administrativos suscritos/Total de actos administrativos fechados y radicados*100</t>
  </si>
  <si>
    <t>Libro de radicado de documentos de Gerencia</t>
  </si>
  <si>
    <t>Controlar la salida de archivos de la institución en donde se evidencia el estado final de los mismos.</t>
  </si>
  <si>
    <t>N° de registros documentales controlados/Total de inventario de registros documentales controlados*100</t>
  </si>
  <si>
    <t xml:space="preserve">Registro en tablas documentales </t>
  </si>
  <si>
    <t xml:space="preserve">Efectuar la  de valoración documental y traslado de documentación para  conservación y descarte según la normatividad vigente </t>
  </si>
  <si>
    <t>N° de archivos de gestión trasladados a conservación o descarte/Total de archivos de gestión depurados * 100</t>
  </si>
  <si>
    <t>Organizar, clasificar, ordenar y describir los documentos para su adecuada explotación al servicio de la gestión y la toma de decisiones.</t>
  </si>
  <si>
    <t xml:space="preserve">                                                                     EVALUACION  POA I,II,III Y IV TRIMESTRE DE 2016 PYP</t>
  </si>
  <si>
    <t>ELABORADO: Control Interno</t>
  </si>
  <si>
    <t>50% de las unidades funcionales con material idóneo para la valoración del desarrollo de la población infantil</t>
  </si>
  <si>
    <t>Gerencia, Subdirección Científica, Coordinación Medica, Coordinación de PyP, Almacén, Jefe de Calidad.</t>
  </si>
  <si>
    <t xml:space="preserve">Programa de CYD </t>
  </si>
  <si>
    <t>Realizar modelo para presentar a gerencia y aprobar.</t>
  </si>
  <si>
    <t xml:space="preserve">Presentar a gerencia el modelo para su aprobación </t>
  </si>
  <si>
    <t>Ajuste y/o actualización  del directorio de la Red de apoyo Comunitario de la ESE CAMU EL AMPARO</t>
  </si>
  <si>
    <t>100% directorio de la Red de apoyo Comunitario de la ESE CAMU EL AMPARO.</t>
  </si>
  <si>
    <t>Gerencia, Subdirección Científica, Coordinación Medica, Coordinación de PyP, Almacén, Jefe de Calidad</t>
  </si>
  <si>
    <t xml:space="preserve">Actividad cerrada </t>
  </si>
  <si>
    <t>100% del Grupo de apoyo comunitario de la estrategia AIEPI integrado con las unidades funcionales</t>
  </si>
  <si>
    <t>Informe coordinadora de red de apoyo</t>
  </si>
  <si>
    <t>Garantizar la activación del plan de contingencia del programa ampliado de inmunizaciones PAI – en la zona urbana y rural durante el primer trimestre 2016.</t>
  </si>
  <si>
    <t>100% de la zona urbana</t>
  </si>
  <si>
    <t>Funcionamiento del Plan de contingencia</t>
  </si>
  <si>
    <t>Capacitación de los funcionarios que garantizaran la activación del plan de contingencia en las noches y fines de semana en la zona rural y urbana.</t>
  </si>
  <si>
    <t>100% del recurso humano de servicio PAI capacitado.</t>
  </si>
  <si>
    <t>Plan de charla</t>
  </si>
  <si>
    <t>Se realizo Capacitación de los funcionarios que garantizan la activación del plan de contingencia en las noches y fines de semana en la zona rural y urbana.</t>
  </si>
  <si>
    <t>Fortalecer el proceso de seguimiento con la finalidad de lograr y mantener coberturas útiles de vacunación por encima del 95% en todos los biológicos del Programa Ampliado de Inmunizaciones- PAI.</t>
  </si>
  <si>
    <t xml:space="preserve">Seguimiento al 100% de los Inasistentes.
Seguimiento a cohorte Seguimiento a Recién nacidos.
</t>
  </si>
  <si>
    <t>Base de datos de inasistentes</t>
  </si>
  <si>
    <t xml:space="preserve">Continuar mensualmente enviado la base de datos y llamadas en los centros de salud. </t>
  </si>
  <si>
    <t>Realizar asistencia técnica en UPSS  de zona urbana y rural</t>
  </si>
  <si>
    <t>100% en la zona urbana</t>
  </si>
  <si>
    <t>Asistencias técnicas realizadas en la zona urbana y rural</t>
  </si>
  <si>
    <t>Enfermeras de UPSS, Lideres, Coordinación de PyP.</t>
  </si>
  <si>
    <t xml:space="preserve">Continuar con el cronograma. </t>
  </si>
  <si>
    <t>90% de los pacientes supervisados.</t>
  </si>
  <si>
    <t xml:space="preserve">Gerencia, Subdirección Científica, Coordinación Medica, Coordinación de PyP, lideres de pyp. </t>
  </si>
  <si>
    <t xml:space="preserve">Programa de tuberculosis. </t>
  </si>
  <si>
    <t xml:space="preserve">Continuar supervisando el tratamiento a todo los pacientes. </t>
  </si>
  <si>
    <t>Programa de tuberculosis</t>
  </si>
  <si>
    <t>Continuar la dotación Kit de prueba rápida para VIH y sífilis para las unidades funcionales.</t>
  </si>
  <si>
    <t>Adquisición de pruebas rápidas de VIH y entrega a las UPSS</t>
  </si>
  <si>
    <t>Realizar asistencia técnica a los centros de salud zona urbana y rural donde se atiende usuarios con Tuberculosis, programas de PYP.</t>
  </si>
  <si>
    <t>100% de las asistencia técnica los centros de salud donde se atiende usuarios con tuberculosis.</t>
  </si>
  <si>
    <t>Continuar con el cronograma</t>
  </si>
  <si>
    <t>Seguimiento a los pacientes Inasistentes inscrito en los programa de HTA Y DM, mediante el cruce de la base de datos de toda la red prestadora de la zona urbana para identificar la duplicidad de pacientes, realizar llamadas telefónicas y coordinación con los agentes de salud de las diferentes eps para la búsqueda de los mismo.</t>
  </si>
  <si>
    <t xml:space="preserve">Base de datos cruzadas y depuradas.
Seguimiento al 20% de los Inasistentes de estadio III, IV y V.
Concertación envió por correo con la eps para seguimiento
</t>
  </si>
  <si>
    <t>Base de datos de HTA Y DM</t>
  </si>
  <si>
    <t>Compra y adquisición de preservativos masculino para entrega a parejas de usuarias del programa de sífilis gestacional</t>
  </si>
  <si>
    <t>Dotar a las unidades prestadoras de servicios de salud de base de datos en ACES de todos los programas</t>
  </si>
  <si>
    <t>80% de las unidades prestadoras dotadas de base de datos en ACESS</t>
  </si>
  <si>
    <t>Base de datos</t>
  </si>
  <si>
    <t xml:space="preserve">Continuar revisando base de datos y enviar a km 12, garzones y sabanal. </t>
  </si>
  <si>
    <t xml:space="preserve">Se instalo base de datos en los centros de salud de km12, garzones, pendiente el punto de sabanal se solicito a sistemas. </t>
  </si>
  <si>
    <t xml:space="preserve">Pendiente el punto de Sabanal para tener en todos los puesto que se solicite esta base de datos. </t>
  </si>
  <si>
    <t xml:space="preserve">                                                EVALUACION Y SEGUIMIENTO POA I,II,III Y IV  TRIMESTRE GESTION AMBIENTAL 2016.</t>
  </si>
  <si>
    <t>Implementación del manual de cartera.</t>
  </si>
  <si>
    <t>Resolución manual de cartera</t>
  </si>
  <si>
    <t>Se esta revisando la Resolución de Manual de cartera para comenzar su implantación.</t>
  </si>
  <si>
    <t>Se sigue con la revisión del manual de cartera debido a que se deban hacer ajustes con respecto a las políticas que la entidad esta asumiendo en relación a la transición de régimen precedente a Normas internacionales.</t>
  </si>
  <si>
    <t>Resolución del manual de cartera aprobada para el tercer trimestre de la vigencia actual.</t>
  </si>
  <si>
    <t>información generada por las diferentes jefes de cada área financiera</t>
  </si>
  <si>
    <t>Se realizo conciliación entre las diferentes áreas financieras con el objetivo de enviar información confiable a los ente de control</t>
  </si>
  <si>
    <t>Seguir con las conciliaciones entre las diferentes áreas financieras para el envió de información correspondiente al segundo trimestre de la vigencia actual.</t>
  </si>
  <si>
    <t>Se siguen realizando las conciliaciones entre las diferentes oficinas del área financiera con el fin de contar con una información depurada y confiable para ser enviada a los entes de control.</t>
  </si>
  <si>
    <t>Se han llevado a cabo algunas conciliaciones con diferentes eps en donde se han recuperado parte de los recursos de los servicios prestados en vigencias anteriores por la institución.</t>
  </si>
  <si>
    <t>Seguir con la gestión de cobro a las eps  que le adeudan recursos por los servicios prestados por la ESE.</t>
  </si>
  <si>
    <t>Se tomaron algunas determinaciones las cuales se van a van a comenzar a aplicar para la depuración de la cartera de años anteriores.</t>
  </si>
  <si>
    <t>Se debe realizar comité de sostenibilidad contable, para dejar por sentado el proceso de depuración y bajas de la cartera a la fecha.</t>
  </si>
  <si>
    <t>Seguir con la gestión del proceso de conciliación de glosas con los entes responsables de los pagos a la ESE.</t>
  </si>
  <si>
    <t>seguir con la gestión del proceso de conciliación de glosas con los entes responsables de los pagos a la ESE.</t>
  </si>
  <si>
    <t>Realizar conciliaciones con los diferentes entes responsable del pago para adelantar la recuperación de los recursos de la ESE.</t>
  </si>
  <si>
    <t>Seguir con la gestión de cobro con los entes responsables de los pagos a la ESE.</t>
  </si>
  <si>
    <t xml:space="preserve">Se enviaron los informes a los entes de control correspondiente al primer trimestre de la vigencia actúa. </t>
  </si>
  <si>
    <t>Se enviaron los informes correspondientes a segundo trimestre, en las fechas estipuladas.</t>
  </si>
  <si>
    <t>Realizar conciliaciones con las diferentes epss para liquidar contratos correspondiente a  vigencias anteriores.</t>
  </si>
  <si>
    <t>Se esta a la espera de llevar  a cabo la liquidación de contratos con las diferentes eps que la entidad le presta el servicio.</t>
  </si>
  <si>
    <t>Esperar que las eps respondan a la solicitud de liquidación de contratos de vigencias anteriores.</t>
  </si>
  <si>
    <t xml:space="preserve">Lista de chequeo para PGIHRS.     Formato RH1   Cronograma de capacitaciones de gestión ambiental </t>
  </si>
  <si>
    <t>Programar Capacitaciones  con el fin de establecer pautas para la gestión ambiental.</t>
  </si>
  <si>
    <t xml:space="preserve">Personal capacitado en el manejo de la  gestión integral de residuos en las áreas de  consulta externa, urgencias y hospitalización. </t>
  </si>
  <si>
    <t xml:space="preserve">Capacitaciones en la implementación del uso  nuevos desinfectantes , donde una de sus características es el ser bio degradable. </t>
  </si>
  <si>
    <t xml:space="preserve">Realizar intervenciones a personal  que realiza las actividades  de gestión de residuos. </t>
  </si>
  <si>
    <t>Cronograma de capacitaciones área de calidad y seguridad del paciente</t>
  </si>
  <si>
    <t>A través de las capacitación se busca que todas las actividades relacionadas con la gestión ambiental se hagan de forma integral a  la política de seguridad del paciente, con el fin de alcanzar óptimos resultados.</t>
  </si>
  <si>
    <t>Realizar e implementar  el desarrollo de las acciones que conducen a la integración de actividades ambientales y el programa seguridad del paciente.</t>
  </si>
  <si>
    <t>Identicacion de  posibles incidentes o eventos adversos  presentados  por actividades relacionadas con la gestión ambiental de acuerdo a lo estipulado en la 
 política de seguridad del paciente.</t>
  </si>
  <si>
    <t>Actualizar los documentos, elaborar informes que se envían a los entes de control.</t>
  </si>
  <si>
    <t>Revisión documental.</t>
  </si>
  <si>
    <t>Socialización de  PGIRHS
actualizado.</t>
  </si>
  <si>
    <t>Elaborar e implementar la gestión del riesgo y manejo de vertimientos de acuerdo al Decreto 3930 de 2012, Resolución 0631 de 2015, Decreto 1076 de 2015</t>
  </si>
  <si>
    <t>Cronograma de mantenimiento de redes hidráulicas de las UPSS</t>
  </si>
  <si>
    <t>Gestión de documentos y soportes necesarios para radicación de  solicitud de licencia ambiental ante el ente de control (CVS) .</t>
  </si>
  <si>
    <t>Verificación de cumplimiento del objeto contractual para los servicios de recolección de residuos y lavandería.</t>
  </si>
  <si>
    <t xml:space="preserve"> Mediante la realización de auditorias se evalúa cumplimiento de contrato de servicios generales,  recolección de residuos y lavandería.</t>
  </si>
  <si>
    <t>Oficina jurídica</t>
  </si>
  <si>
    <t>Normograma jurídico</t>
  </si>
  <si>
    <t>Se aplicaron los conceptos jurídicos inherentes al manejo legal de la entidad</t>
  </si>
  <si>
    <t xml:space="preserve">Seguir aplicando la normatividad vigente en cada uno de los procesos   que la institución ejecute teniendo en cuenta los criterios legales que se deben cumplir.   </t>
  </si>
  <si>
    <t>Se sigue con la aplicación de conceptos jurídicos según las necesidades de la institución.</t>
  </si>
  <si>
    <t>Se proyectaron resoluciones  y acuerdos según la contratación realizada en el primer trimestre de la vigencia 2106.</t>
  </si>
  <si>
    <t>Seguir con las resoluciones que se proyectaran según las necesidades de contratación de la entidad.</t>
  </si>
  <si>
    <t>Se proyectaron resoluciones  y acuerdos según la contratación realizada en el segundo  trimestre de la vigencia 2106.</t>
  </si>
  <si>
    <t>Asesorar a la Gerencia en lo pertinente a los aspectos legales de la institución.</t>
  </si>
  <si>
    <t>Se presta asesoría jurídica en cada una de las decisiones que la alta dirección crea pertinente para su aplicación.</t>
  </si>
  <si>
    <t xml:space="preserve">Cumplir la normatividad vigente referente a términos y respuestas oportunas a consultas. </t>
  </si>
  <si>
    <t>Se da respuesta oportuna a todas las consultas y derechos de petición que son enviados a la ESE.</t>
  </si>
  <si>
    <t>Se dio respuesta oportuna a todas las consultas y derechos de petición que llegan a la ESE.</t>
  </si>
  <si>
    <t xml:space="preserve">Seguir dando respuesta oportuna a cualquier consulta que llegue a la institución, con el fin de dar cumplimiento a la normatividad vigente. </t>
  </si>
  <si>
    <t>Se realizan los estudios jurídicos pertinentes a la resolución de las demandas contraídas por la institución.</t>
  </si>
  <si>
    <t>Se debe seguir con la gestión a los  procesos jurídicos que la institución tenga sin resolver.</t>
  </si>
  <si>
    <t>Se realizaron estudios y análisis pertinentes según la resolución de las demandas contraídas por la institución con terceros.</t>
  </si>
  <si>
    <t xml:space="preserve">Llevar a cabo la gestión de los procesos jurídicos que la institución halla contraído con terceros. </t>
  </si>
  <si>
    <t>Contratación con las epss</t>
  </si>
  <si>
    <t>Se esta a la espera de liquidación de los contratos con las epss a las que ya se les presto el servicio y no han cancelado lo facturado.</t>
  </si>
  <si>
    <t>Seguir con la liquidación de contratos con las diferentes epss que le deben servicios prestados por la  institución.</t>
  </si>
  <si>
    <t>Se sigue a la espera de la liquidación de los contratos  con las epss.</t>
  </si>
  <si>
    <t>Se revisaron las minutas de los contratos celebrados en el primer trimestre de la vigencia 2016.</t>
  </si>
  <si>
    <t>Deben proyectarse las minutas según la contratación de la ESE para el tercer trimestre de la vigencia 2016.</t>
  </si>
  <si>
    <t>Verificar el  cumplimiento de  la normatividad vigente referente a términos y respuestas oportunas, así como el ejercicio del derecho de defensa y contradicción.</t>
  </si>
  <si>
    <t>Informes enviados a los entes de control en el primer trimestre de la vigencia 2016</t>
  </si>
  <si>
    <t>Cumplir con el envió de los informes a los entes de control para el tercer trimestre de la vigencia actual.</t>
  </si>
  <si>
    <t>Comités de conciliación programados para la vigencia 2016</t>
  </si>
  <si>
    <t>Se llevo a cabo el comité de conciliación en donde se analizaron y se dio respuesta oportuna a los casos jurídicos presentados a la institución por los usuarios.</t>
  </si>
  <si>
    <t>Reunión de comité programada para el tercer trimestre de la vigencia 2016.</t>
  </si>
  <si>
    <t>Implementación del Sistema de Gestión en Seguridad y Salud en el Trabajo- SG-SST.</t>
  </si>
  <si>
    <t>Identificar los peligros existentes en los puestos de trabajo, evaluando y valorando los riesgos priorizando el control o eliminación de los mismos.</t>
  </si>
  <si>
    <t>Tomar las medidas de prevención y control suministrado los EPP con el fin de proteger la salud y seguridad de los trabajadores.</t>
  </si>
  <si>
    <t xml:space="preserve">Fortalecer los programas de protección especifica, detección temprana y salud pubica de la ESE CAMU EL AMPARO. </t>
  </si>
  <si>
    <t xml:space="preserve">Elaboración modelo propuesto que nos permitiera mantenerlos en los consultorios por medio de un libro diseñado con los elementos necesarios para la  valoración y cotización de este. </t>
  </si>
  <si>
    <t xml:space="preserve">Se realizo un modelo propuesto que nos permitiera mantenerlos en los consultorios por medio de un libro diseñado con los elementos necesarios para la  valoración. </t>
  </si>
  <si>
    <t>Base de datos en Excel de la red de apoyo</t>
  </si>
  <si>
    <t xml:space="preserve">Se realizo llamadas a inicios de año para verificar la operatividad y continuación de la red de apoyo por parte de la coordinadora de la red. </t>
  </si>
  <si>
    <t xml:space="preserve">Actualizada la base de datos de la red de apoyo con el grupo que manifestó estar comprometidos con esta actividad, se depuro las personas que se fueron de la ciudad, y otras que ya no quieren pertenecer al grupo. </t>
  </si>
  <si>
    <t xml:space="preserve">Se realizo visita y presentación de la red de apoyo en el centro de salud de MOGAMBO. </t>
  </si>
  <si>
    <t xml:space="preserve">Se realizo visita y presentación de la red de apoyo en el centro de salud de amparo, cantaclaro y rancho grande. </t>
  </si>
  <si>
    <t xml:space="preserve">Continuar realizando presentación en los centros. </t>
  </si>
  <si>
    <t>Número de UPSS con Autoapreciación realizada</t>
  </si>
  <si>
    <t>Enfermeras de UPSS, Líder materno infantil, Coordinación de PyP.</t>
  </si>
  <si>
    <t>Informe de Autoapreciación IAMI</t>
  </si>
  <si>
    <t>Se realizó Autoapreciación en cada unidad funcional de atención materna en el mes de Abril.</t>
  </si>
  <si>
    <t>Enfermeras de UPSS, Líder PAI, Coordinación de PyP.</t>
  </si>
  <si>
    <t xml:space="preserve">Plan de contingencia  PAI-año 2016 </t>
  </si>
  <si>
    <t>Se realizo el plan de contingencia actualizado en el año 2016 y se publico en las carteleras informativa en UPSS.</t>
  </si>
  <si>
    <t xml:space="preserve">Se realiza depuración con PAI WEB de base de datos de inasistentes, llamadas y se envía este reporte a las eps para su seguimiento mensualmente. </t>
  </si>
  <si>
    <t>Cronograma de asistencia técnicas</t>
  </si>
  <si>
    <t xml:space="preserve">Se realizo asistencia técnica a los centros de salud ; PAI Candelaria y el amparo, todas las UPSS en el programa de Planificación familiar. </t>
  </si>
  <si>
    <t xml:space="preserve">Se realizo asistencia técnica a los centros de salud ;todas las UPSS al programa de joven. Prenatal Camilo torres, amparo, la candelaria. </t>
  </si>
  <si>
    <t xml:space="preserve">Se garantizo la administración y supervisión del tratamiento a todos los pacientes del programa, de acuerdo a la estrategia de tratamiento acortado supervisado DOST/TAS para el manejo de pacientes con TB  en los centros por el personal de enfermería, y durante la semana santa se contrato una auxiliar de enfermería que administraba en el domicilio el tratamiento. </t>
  </si>
  <si>
    <t xml:space="preserve">Se garantizo la administración y supervisión del tratamiento a todos los pacientes del programa, de acuerdo a la estrategia de tratamiento acortado supervisado DOST/TAS para el manejo de pacientes con TB  en los centros por el personal de enfermería. </t>
  </si>
  <si>
    <t xml:space="preserve">Solicitud de pruebas rápidas enviadas por almacén. </t>
  </si>
  <si>
    <t xml:space="preserve">Se realizo adquisición de 200 pruebas rápidas par  VIH Y 100 para sífilis. </t>
  </si>
  <si>
    <t>Continuar solicitando las pruebas rápidas cuando estas se estén terminando</t>
  </si>
  <si>
    <t>Todas las unidades funcionales cuentan con pruebas rápidas en el trimestres</t>
  </si>
  <si>
    <t>Solicitar pruebas rápidas próximas a vencer</t>
  </si>
  <si>
    <t>Enfermeras de UPSS, Líder de salud publica, Coordinación de PyP.</t>
  </si>
  <si>
    <t>Libro de sintomático respiratorio</t>
  </si>
  <si>
    <t xml:space="preserve">Se realiza la captación de sintomáticos respiratorio en ellas consultas, y búsqueda activa en sala de espera con ayuda del equipo de salud de la unidad funcional </t>
  </si>
  <si>
    <t>Continuar con la captación de de sintomático respiratorio en las UF.</t>
  </si>
  <si>
    <t>Continuar con la captación de  sintomático respiratorio en las UF.</t>
  </si>
  <si>
    <t>Informe de asistencia técnica</t>
  </si>
  <si>
    <t>Coordinación área ambulatoria  Líder de salud publica</t>
  </si>
  <si>
    <t>Se Realizo el 100% de cruce y depuración  de base de datos de los programas de HTA Y DM.
Llamada a inasistentes, pacientes reportados con crisis hipertensivas reportados en las urgencias y  
Coordinación con el 100% de la eps para el seguimiento de inasistentes.</t>
  </si>
  <si>
    <t>Continuar con la depuración mensual de base de datos</t>
  </si>
  <si>
    <t>Almacén</t>
  </si>
  <si>
    <t xml:space="preserve">Se solicito preservativos a almacén los cuales son entregados a todos los pacientes de sífilis gestacional </t>
  </si>
  <si>
    <t xml:space="preserve">Se evaluó base de datos de los programas de CYD, JOVEN Y PRENATAL, las cuales se ajustaron de acuerdo a los requerimientos de estas y envió mensual de este. </t>
  </si>
  <si>
    <t xml:space="preserve">Agilizar los requerimientos de la ciudadanía como peticiones, quejas y reclamos de forma eficiente y oportuna, con calidad en sus respuestas" </t>
  </si>
  <si>
    <t xml:space="preserve">Se tramitaron  los requerimientos de la ciudadanía como peticiones, quejas y reclamos de forma eficiente y oportuna, con calidad en sus respuestas" </t>
  </si>
  <si>
    <t>TOTAL</t>
  </si>
  <si>
    <t>Saneamiento de las cuentas por cobrar incobrables, determinando de acuerdo a los registros existentes las cuentas que no tienen sustento legal y dar de baja de la cartera con el concepto jurídico y aprobación del comité de saneamiento y sostenibilidad contable.</t>
  </si>
  <si>
    <t>Precisar la obligatoriedad de adelantar gestiones para depurar la información contable.</t>
  </si>
  <si>
    <t>Se debe realizar depuración de cartera, la cual se llevara a cabo en el comité de sostenibilidad contable programado para el segundo trimestre de la vigencia actual.</t>
  </si>
  <si>
    <t xml:space="preserve">Continuación del  proceso para la obtención de licencias ambientales en las sedes de Camu el Amparo y Canta Claro, consulta externa de Sucre, Mogambo, Seis de Marzo, pendiente La Gloria.
</t>
  </si>
  <si>
    <t>Minutas revisadas en el segundo trimestre de 2016.</t>
  </si>
  <si>
    <t>Informes enviados a los entes de control en el segundo trimestre de la vigencia 2016</t>
  </si>
  <si>
    <t>Se enviaron los informes a los entes de control en las fechas estipuladas por ellos.</t>
  </si>
  <si>
    <t>Evaluar las solicitudes   definidas para la administración de los riesgos de la institución.</t>
  </si>
  <si>
    <t xml:space="preserve">Contestación de demandas en contra de la ESE </t>
  </si>
  <si>
    <t>Se asesoro a la gerencia en cada una de las decisiones que se creyó pertinente la aplicación de un concepto jurídico.</t>
  </si>
  <si>
    <t>IMPLEMENTACION DEL SGSST</t>
  </si>
  <si>
    <t>SEGUIR REALIZANDO LAS ACTIVIDADES PROGRAMADAS EN EL PLAN DE TRABAJO.</t>
  </si>
  <si>
    <t>DESARROLLO DE LAS CAPACITACIONES PROGRAMADAS.</t>
  </si>
  <si>
    <t>SEGUIR REALIZANDO LAS CAPACITACIONES PROGRAMADAS.</t>
  </si>
  <si>
    <t>Coordinador salud ocupacional, jefe de talento humano</t>
  </si>
  <si>
    <t>SE REALIZARON TODAS LAS INSPECCIONES PROGRAMADAS.</t>
  </si>
  <si>
    <t>SEGUIR REALIZANDO LAS INSPECCIONES PROGRAMADAS.</t>
  </si>
  <si>
    <t>SE REALIZARON 5 MATRIZ DE PELIGROS CAMILO TORRES, CANTA CLARO, EL AMPARO, RANCHO GRANDE, SUCRE.</t>
  </si>
  <si>
    <t>SE REALIZO MATRIZ DE EPP.</t>
  </si>
  <si>
    <t>SOCIALIZAR CON EL AREA ENCARGADA.</t>
  </si>
  <si>
    <t xml:space="preserve">Realizar periódicamente mediciones de percepción de los
ciudadanos respecto a la calidad y accesibilidad de la oferta
institucional y el servicio recibido, e informar los resultados al
nivel directivo con el fin de identificar oportunidades y acciones de Mejora. 
</t>
  </si>
  <si>
    <t xml:space="preserve">Realizar periódicamente mediciones de percepción de los ciudadanos respecto a la calidad y accesibilidad de la oferta institucional y el servicio recibido, e informar los resultados al nivel directivo con el fin de identificar oportunidades y acciones de mejora. 
</t>
  </si>
  <si>
    <t>Diseñar e implementar el SG-SST en la empresa promoviendo, protegiendo la salud y previniendo las lesiones y enfermedades laborales de los trabajadores.</t>
  </si>
  <si>
    <t>Se obtiene un porcentaje alto de satisfacción basados en las encuetas realizadas a los usuarios que utilizaron nuestros servicios</t>
  </si>
  <si>
    <t>Realizar encuestas de satisfacción permanente con la finalidad de conocer la satisfacción de nuestros usuarios</t>
  </si>
  <si>
    <t>Se mantiene un porcentaje alto de satisfacción de acuerdo al  promedio  de encuestas de acuerdo al numero de usuarios que utilizaron nuestros servicios</t>
  </si>
  <si>
    <t>Realizar los planes de mejora utilizando la información suministrada  en los diferentes medios de comunicación de nuestros usuarios como son buzones, pagina web, línea  01800</t>
  </si>
  <si>
    <t>Mantener activos todos los medios de recepción de quejas, reclamos y sugerencias</t>
  </si>
  <si>
    <t>la capacitación permanente de los usuarios , permite que conozcan los servicios ofrecidos por la ESE</t>
  </si>
  <si>
    <t>Mantener activos todos los medios de recepción de quejas, reclamos y sugerencias para retroalimentar las necesidades de los usuarios</t>
  </si>
  <si>
    <t>la capacitación permanente de los usuarios , permite que conozcan identifiquen los deberes y derechos</t>
  </si>
  <si>
    <t xml:space="preserve">Continuar en el segundo trimestre por medio de visitas y llamada, la verificación de la  continuidad del personal de la red de apoyo, y enviar la base de datos final de la red de apoyo. </t>
  </si>
  <si>
    <t>Continuar con la integración al grupo de apoyo comunitario de la estrategia AIEPI con la red de servicios de la ESE</t>
  </si>
  <si>
    <t xml:space="preserve">Se realizo asistencia técnica por la líder salud publica Mogambo, Rancho grande. </t>
  </si>
  <si>
    <t xml:space="preserve">Se realizo asistencia técnica por la líder salud publica Villa margarita, Amparo, La Candelaria. </t>
  </si>
  <si>
    <t>ESTABLECER LAS ESTRATEGIAS PARA QUE EL PERSONAL OBJETO DE CAPACITACION RETROALIMENTE LA INFORMACION RECIBIDA CON EL RESTO DE COMPAÑEROS.</t>
  </si>
  <si>
    <t>MEJORAMIENTO EN LOS TIEMPOS  DENTRO DE LA PROGRAMACION DE LOS CRONOGRAMAS DE INDUCCIÓN.</t>
  </si>
  <si>
    <t>IMPLEMENTAR NUEVAS HERRAMIENTAS Y METODOLOGIAS.</t>
  </si>
  <si>
    <t>INTEGRACION TOTAL DEL AREA SEGURIDAD DEL PACIENTE EN EL PROCESO DE INDUCCION.</t>
  </si>
  <si>
    <t>INCLUIR DICHA TEMATICA EN EL PROCESO DE REINDUCCION</t>
  </si>
  <si>
    <t>IMPLEMENTACION COMPLETA DE LA CARTILLA</t>
  </si>
  <si>
    <t>ACTUALIZAR CARTILLA</t>
  </si>
  <si>
    <t>CONTINUIDAD CON LOS PROCESOS INTERNOS DEL PROGRAMA DE BIENESTAR SOCIAL 2016</t>
  </si>
  <si>
    <t>CELERIDAD EN EL PROCESO.</t>
  </si>
  <si>
    <t>NINGUNA</t>
  </si>
  <si>
    <t xml:space="preserve">ESCANEADO DE HOJAS DE VIDAS PERSONAL ASISTENCIAL Y ADMINISTRATIVO. </t>
  </si>
  <si>
    <t>MANTENERLAS ACTUALIZADAS</t>
  </si>
  <si>
    <t>Gerente, Equipo de calidad y control interno</t>
  </si>
  <si>
    <t>En el segundo trimestre se logró medir el desempeño de los servicios a través de las auditorias de calidad realizadas en las diferentes UPSS, se hizo mayor énfasis en la calidad del diligenciamiento de las historias clínicas y en los temas relacionados con seguridad del paciente</t>
  </si>
  <si>
    <t>Continuar con la Priorización de las acciones de mejora derivadas de las auditorias realizadas</t>
  </si>
  <si>
    <t>Se han realizado y documentado las auditorias del programa anual de auditorias, se han tomado los correctivos correspondiente de los resultados de dichas auditorias.</t>
  </si>
  <si>
    <t>Incluir herramientas y formatos para la recolección de los indicadores de la resolución 256.</t>
  </si>
  <si>
    <t>Se han realizado las actividades descritas en la ruta crítica del PAMEC. Nos preparamos actualmente para el reporte de los resultados de la ruta crítica una vez se publique la norma correspondiente.</t>
  </si>
  <si>
    <t>Se han adoptado varios criterios de los estándares de acreditación, gracias al cierre de ciclos del PAMEC, en este trimestre hubo avances significativos en lo relacionado con humanización.</t>
  </si>
  <si>
    <t xml:space="preserve">Proporcionar información apropiada a la gerencia, para que ésta pueda medir su rentabilidad y tomar decisiones que ayuden al desenvolvimiento de la empresa.
</t>
  </si>
  <si>
    <t>Se realizo desembolso correspondiente a los gastos que se programaron para el primer trimestre de la vigencia actual ,los cuales fueron autorizados por el ordenador del gasto para su pago.</t>
  </si>
  <si>
    <t>Realizar la planeación de las actividades a desarrollar para la vigencia 2015.</t>
  </si>
  <si>
    <t xml:space="preserve">Planeación de actividades por trimestre </t>
  </si>
  <si>
    <t>Seguir cumpliendo con los pagos en los tiempos estipulados por la institución.</t>
  </si>
  <si>
    <t>Proyección del flujos de efectivo mensual</t>
  </si>
  <si>
    <t>Seguir con la programación de pagos correspondiente al segundo trimestre de la vigencia actual.</t>
  </si>
  <si>
    <t>Realizar pagos en las fechas correspondientes a las compromisos adquiridos con la institución.</t>
  </si>
  <si>
    <t>Seguir con la programación de pagos para el segundo trimestre de la vigencia actual.</t>
  </si>
  <si>
    <t>Se hicieron efectivo los pagos programados para el segundo trimestre de la vigencia 2016.</t>
  </si>
  <si>
    <t>Seguir con la programación de pagos para el tercer trimestre de la vigencia actual.</t>
  </si>
  <si>
    <t>Realizar os desembolsos autorizados por el ordenador del gasto para cubrir el pago de  la contratación que este tenga con terceros para la prestación del servicio.</t>
  </si>
  <si>
    <t>Extractos bancarios y conciliaciones con el área de contabilidad, presupuesto y cartera</t>
  </si>
  <si>
    <t>Se realizo desembolso correspondiente a los gastos que se programaron para el segundo  trimestre de la vigencia actual ,los cuales fueron autorizados por el ordenador del gasto para su pago.</t>
  </si>
  <si>
    <t xml:space="preserve">Revisión de documentación correspondiente  a el cumplimiento de los requisitos legales de los contratistas vinculados a la institución para su pago. </t>
  </si>
  <si>
    <t xml:space="preserve">Se revisaron las cuentas por parte de los supervisores  y el área  de tesorería donde se evidencio que se esta cumpliendo con los requisitos legales para el pago de proveedores </t>
  </si>
  <si>
    <t>Se debe realizar seguimiento a las cuentas y cumplimiento de las actividades estipuladas en la contratación por parte de los supervisores asignados.</t>
  </si>
  <si>
    <t>Se realizan conciliaciones bancarias mensuales con el área de contabilidad, el tesorero revisa la sucursal virtual de la institución de forma diaria, con el fin de tener una información actualizada de cuanto se cuenta para el pago de obligaciones de la institución a terceros.</t>
  </si>
  <si>
    <t>Seguir conciliando con el área de contabilidad y revisar los movimientos bancarios para tener una información completa de lo que nos han ido cancelando por la prestación del servicio a cada una de la EPS que tienen contratación con la entidad.</t>
  </si>
  <si>
    <t>Seguir conciliando con el área de contabilidad  y cartera, revisar los movimientos bancarios para tener una información completa de lo que nos han ido cancelando por la prestación del servicio a cada una de la EPS que tienen contratación con la entidad.</t>
  </si>
  <si>
    <t xml:space="preserve">Determinar y analizar las cuentas por pagar establecidas  entre las áreas de tesorería, presupuesto y cartera, contra el saldo que muestra los estados financieros de la entidad. </t>
  </si>
  <si>
    <t xml:space="preserve">Conciliación de cuentas por pagar con contabilidad y presupuesto </t>
  </si>
  <si>
    <t xml:space="preserve">Se llevan a cabo conciliaciones con el área de contabilidad y presupuesto de las cuentas por pagar que tiene la institución con terceros para su reconocimiento financiero </t>
  </si>
  <si>
    <t>Realizar conciliaciones mensuales con el área de contabilidad y presupuesto ,con el fin de proyectar y priorizar los recursos al momento de cancelar lo que debe la entidad a terceros</t>
  </si>
  <si>
    <t>Se llevan a cabo conciliaciones con el área de contabilidad y presupuesto de las cuentas por pagar que tiene la institución con terceros para su reconocimiento financiero</t>
  </si>
  <si>
    <t>PUBLICACION DE LA RESOLUCION DEL PROGRAMA DE BIENESTRA SOCIAL 2016 EN LA PAGINA WEB DE LA E.S.E.</t>
  </si>
  <si>
    <t xml:space="preserve">                                                                           EVALUACION Y SEGUIMIENTO POA I,II,III Y IV SEGURIDAD Y SALUD EN EL TRABAJO TRIMESTRE   2016.</t>
  </si>
  <si>
    <t>Seguir enviando los pedidos oportunamente a cada uno de los hospitales y centros de salud.</t>
  </si>
  <si>
    <t>En el tercer trimestre se continuó con las auditorias de calidad realizadas en las diferentes UPSS, se verificó la calidad del diligenciamiento de las historias clínicas y en la implementación de los temas relacionados con seguridad del paciente</t>
  </si>
  <si>
    <t>Intervenir las acciones de mejora derivadas de las auditorias realizadas</t>
  </si>
  <si>
    <t>Se han realizado y documentado las auditorias del programa anual de auditorias, se han tomado los correctivos correspondiente de los resultados de dichas auditorias. Se hicieron ajustes en el cronograma, ya que la habilitación del Hospital La Gloria ha consumido gran parte del tiempo del equipo de Auditoria.</t>
  </si>
  <si>
    <t>Continuar con la realización de las acciones correctivas que se derivan de las auditorias de calidad efectuadas de acuerdo al programa anual de auditorias.</t>
  </si>
  <si>
    <t>Definir los responsables y las fuentes de datos para el inventario de indicadores institucionales.</t>
  </si>
  <si>
    <t>Se han adoptado varios criterios de los estándares de acreditación, gracias al cierre de ciclos del PAMEC, en este trimestre hubo avances significativos en lo relacionado Seguridad del paciente</t>
  </si>
  <si>
    <t>Se han implementado las mejoras que han resultado de las auditorías internas y externas que han sido considerados como pertinentes, se aplicaron así mismo los ajustes correspondientes derivados de éstas auditorias.</t>
  </si>
  <si>
    <t xml:space="preserve">                                                                                                                                                    EVALUACION Y SEGUIMIENTO POA I, II,III Y IV TRIMESTRE CALIDAD Y AUDITORIA 2015                                                                                                                                                                                                                   </t>
  </si>
  <si>
    <t>Se llevaron a cabo las Conciliaciones programadas para el tercer trimestre de la vigencia actual.</t>
  </si>
  <si>
    <t>Enviar los informes programados para el cuarto trimestre de la vigencia 2016.</t>
  </si>
  <si>
    <t xml:space="preserve">                                                                                           EVALUACION Y SEGUIMIENTO POA I,II,III Y IV  TRIMESTRE CONTABILIDAD  2016.</t>
  </si>
  <si>
    <t>Se enviaron informes correspondientes al tercer  trimestre de 2016, a los entes de control en las fechas estipuladas para su entrega.</t>
  </si>
  <si>
    <t>Enviar los informes  a los entes de control en las fechas estipuladas para el cuarto  trimestre de 2016</t>
  </si>
  <si>
    <t>Optimo grado de desempeño por parte de las personas encargadas de realizar actividades contenidas dentro del  PGIHRS</t>
  </si>
  <si>
    <t xml:space="preserve">Seguimiento a planes de mejora </t>
  </si>
  <si>
    <t>Seguimiento de manera individual al personal de servicios generales, por cada sede</t>
  </si>
  <si>
    <t>Realizar, implementar  y evaluar el desarrollo de las acciones que conducen a la integración de actividades ambientales y el programa seguridad del paciente.</t>
  </si>
  <si>
    <t>Mayor adherencia a procesos ambientales</t>
  </si>
  <si>
    <t>Se enviaron los informes a laos entes de control en las fechas estipuladas por ellos.</t>
  </si>
  <si>
    <t>Se vienen priorizando las necesidades de la institucion,teniendo como referencia las auditorias realizadas por el equipo de calidad en cada una de las urgencias y upss.</t>
  </si>
  <si>
    <t>N° de políticas documentadas/Total  políticas implementadas</t>
  </si>
  <si>
    <t>Seguir con el cronograma de capacitaciones programadas para el cuarto trimestre de la vigencia actual.</t>
  </si>
  <si>
    <t>Se deben revisar los planes sde seguimiento generados en la auditorias aplicadas en la vigencia  2016.</t>
  </si>
  <si>
    <t>Se entrega de forma oportuna la correspondencia que llega a la institucion respetando la privacidad y se direcciona a la persona dueña de la misma.</t>
  </si>
  <si>
    <t>Seguir con la entrega oportuna de la correspondencia que llega a la institucion.</t>
  </si>
  <si>
    <t>Se entrega de forma oportuna toda la correspondencia que llega a la institucion, la cual es radicada y se remite al interesado.</t>
  </si>
  <si>
    <t>Radicacion de resoluciones,circulares y otros documentos</t>
  </si>
  <si>
    <t>Se elaboraron los documentos correspondientes a las necesidades de la institucion,</t>
  </si>
  <si>
    <t>Seguir elaborando los documentos que necesite la institucion para el cumplimiento de los procesos internos de la ESE.</t>
  </si>
  <si>
    <t>Se lleva un archivo fisico y digital de las resoluciones generadas por la intitucion de forma organizada y cronologica.</t>
  </si>
  <si>
    <t>Seguir con el archivo fisico y digital de las resoluciones que se emiten en la institucion, de forma organizada y cronologica.</t>
  </si>
  <si>
    <t>Manual de atencion telefonica</t>
  </si>
  <si>
    <t>Se atienden llamadas telefonicas teniendo en cuenta lo descrito en el manual de atencion de la ESE.</t>
  </si>
  <si>
    <t>Seguir con la palicacion del manual de atencion telefonica, con el objetivo de facilitar a los usuarios internos y extrenos, la informacion que necesiten para satisfacer sus necesidades de informacion.</t>
  </si>
  <si>
    <t>Se sigue aplicando el manual de llamadas telefonicas de la institucion.</t>
  </si>
  <si>
    <t>Se debe seguir con la atencion telefonica y dar la informacion precisa que los usuarios solicitan, para poder brindarles un mejor servicio.</t>
  </si>
  <si>
    <t>Se le da numero y fecha de radicacion a los docuementos generados internamente de la institucion de forma cronologica.</t>
  </si>
  <si>
    <t>Seguir generarndo rsdicaciones cronologicas de los diferentes documentos internos que se generen en la entidad.</t>
  </si>
  <si>
    <t>Se lleva un archivo fisico y cronologico de  todos los documentos que se generan al interior de la institucion, con el fin de que la informacion este segura y de facil acceso para las personas que lo soliciten.</t>
  </si>
  <si>
    <t>Seguir generarndo radicaciones cronologicas de los diferentes documentos internos que se generen en la entidad.</t>
  </si>
  <si>
    <t>Se lleva a cabo registro en tablas documentales de cada uno de los archivo shistoricos y de gestion según la normantividad vigente.</t>
  </si>
  <si>
    <t>Capacitar al personal del area administrativa en todo lo referente a tema de gestion documental para comenzar su aplicación en todas las areas.</t>
  </si>
  <si>
    <t xml:space="preserve">Registro de translado de archivos </t>
  </si>
  <si>
    <t>Se realizaron translados de informacion a archivos historicos y se identificacron según la codificacion de tablas de retencion documrntal.</t>
  </si>
  <si>
    <t>Seguir con la depuracion de los rachivos para ser transladados a los archivos centrales de la institucion.</t>
  </si>
  <si>
    <t>Seguir con la depuracion de los archivos para ser transladados a los archivos centrales de la institucion.</t>
  </si>
  <si>
    <t xml:space="preserve">Programacion de capatacitaciones en gestion documental por areas </t>
  </si>
  <si>
    <t>Se realizo planificacion de actividades referentes a la gestion documental par ser ejecutadas en el segundo trimestre de la vigenacia 2016</t>
  </si>
  <si>
    <t>Se deben llevar a cabo las capacitaciones programadas en el tema de gestion documental par el area administrativa de le institucion</t>
  </si>
  <si>
    <t>Se realizo planificacion de actividades referentes a la gestion documental par ser ejecutadas en el tercer trimestre de la vigenacia 2016</t>
  </si>
  <si>
    <t>Se realizo planificacion de actividades referentes a la gestion documental par ser ejecutadas en el segundo trimestre de la vigenacia 2017</t>
  </si>
  <si>
    <t>Se deben llevar a cabo las capacitaciones programadas en el tema de gestion documental par el area administrativa de le institucion,con el objetivo de que la informacion sirva de insumo para la toma de decisiones de la ESE.</t>
  </si>
  <si>
    <t xml:space="preserve">                                                                                                                             EVALUACION POA ALMACEN I,II,III Y IV TRIMESTRE DE 2016.</t>
  </si>
  <si>
    <t>N° de activos  reportados en el mes /Total de activos adquiridos por la ese</t>
  </si>
  <si>
    <t>Disminuye el porcentaje de usuarios capacitados teniendo en cuenta el cierre de algunas UPSS por Mantenimiento</t>
  </si>
  <si>
    <t>Aumentar el numero de usuarios capacitados para conservar la idea clara y precisa de los servicios prestados por la Ese</t>
  </si>
  <si>
    <t>Realizar periódicamente mediciones de percepción de los
ciudadanos respecto a la calidad y accesibilidad de la oferta
institucional y el servicio recibido, e informar los resultados al
nivel directivo con el fin de identificar oportunidades y acciones 
Realizar periódicamente mediciones de percepción de los
ciudadanos respecto a la calidad y accesibilidad de la oferta
institucional y el servicio recibido, e informar los resultados al
nivel directivo con el fin de identificar oportunidades y acciones 
de Mejora</t>
  </si>
  <si>
    <t xml:space="preserve">                                                                                               EVALUACION Y SEGUIMIENTO POA I,II,III Y IV  TRIMESTRE SIAU  2016.</t>
  </si>
  <si>
    <r>
      <t xml:space="preserve">OBJETIVO: </t>
    </r>
    <r>
      <rPr>
        <sz val="10"/>
        <color indexed="8"/>
        <rFont val="Gotham"/>
        <family val="3"/>
      </rPr>
      <t>Realizar la planeación, administración y evaluación las actividades relacionadas con la gestión de almacén e inventarios,  la recepción de materiales y Suministros, bienes muebles, almacenamiento, custodia, distribución e inventarios de los elementos y demás bienes, necesarios para el funcionamiento normal de la ESE, velando especialmente porque se cumplan las normas vigentes sobre esta materia.</t>
    </r>
  </si>
  <si>
    <r>
      <rPr>
        <b/>
        <sz val="10"/>
        <rFont val="Gotham"/>
        <family val="3"/>
      </rPr>
      <t>ELABORADO:</t>
    </r>
    <r>
      <rPr>
        <sz val="10"/>
        <rFont val="Gotham"/>
        <family val="3"/>
      </rPr>
      <t xml:space="preserve"> Auditora De Control Interno</t>
    </r>
  </si>
  <si>
    <r>
      <rPr>
        <sz val="10"/>
        <rFont val="Gotham"/>
        <family val="3"/>
      </rPr>
      <t xml:space="preserve">ELABORADO: </t>
    </r>
    <r>
      <rPr>
        <sz val="11"/>
        <rFont val="Gotham"/>
        <family val="3"/>
      </rPr>
      <t>Auditora De Control Interno</t>
    </r>
  </si>
  <si>
    <r>
      <rPr>
        <sz val="10"/>
        <color indexed="8"/>
        <rFont val="Gotham"/>
        <family val="3"/>
      </rPr>
      <t>OBJETIVO :</t>
    </r>
    <r>
      <rPr>
        <sz val="11"/>
        <color indexed="8"/>
        <rFont val="Gotham"/>
        <family val="3"/>
      </rPr>
      <t xml:space="preserve"> Establecer los procedimientos y acciones para la gestión ambiental, con el propósito de mitigar los impactos negativos y fomentar la protección del medio ambiente en relación con las actividades de funcionamiento de la Empresa Social de la ESE CAMU EL AMPARO.</t>
    </r>
  </si>
  <si>
    <t>OBJETIVO: asesorar y dar soporte jurídico a la ESE CAMU EL AMPARO en los aspectos legales, proyectar en coordinación con las dependencias de la ESE CAMU EL AMPARO la celebración de contratos y procurar la defensa jurídica de los intereses de la ESE CAMU EL AMPARO.</t>
  </si>
  <si>
    <t xml:space="preserve">                                                    EVALUACION Y SEGUIMIENTO POA I,II,III Y IV  TRIMESTRE  SISTEMAS DE INFORMACION 2016.</t>
  </si>
  <si>
    <r>
      <rPr>
        <sz val="10"/>
        <color indexed="8"/>
        <rFont val="Gotham"/>
        <family val="3"/>
      </rPr>
      <t>OBJETIVO :Planear, liderar, coordinar, controlar y evaluar todos los procesos administrativos de la Empresa, establecer directrices para la consecución de suministros y equipos que proporcionen el apoyo adecuado para el área asistencial y administrativa para garantizar una óptima prestación del servicio.</t>
    </r>
  </si>
  <si>
    <r>
      <rPr>
        <sz val="10"/>
        <color indexed="8"/>
        <rFont val="Gotham"/>
        <family val="3"/>
      </rPr>
      <t>OBJETIVO 1 :Garantizar el cumplimiento del proceso del personal desde el ingreso hasta el retiro del personal.</t>
    </r>
  </si>
  <si>
    <r>
      <rPr>
        <sz val="10"/>
        <color indexed="8"/>
        <rFont val="Gotham"/>
        <family val="3"/>
      </rPr>
      <t>OBJETIVO 2 :Alimentar mensualmente la información de los indicadores de talento humano.</t>
    </r>
  </si>
  <si>
    <r>
      <rPr>
        <sz val="10"/>
        <color indexed="8"/>
        <rFont val="Gotham"/>
        <family val="3"/>
      </rPr>
      <t>OBJETIVO: Planear, Controlar, asesorar, e implementar, las políticas y estrategias propias del área de tesorería, acatando las normas legales vigentes, que permitan un adecuado control de los recaudos, pago oportuno y exacto de todas las obligaciones financieras a cargo de la  Empresa Social del Estado CAMU el Amparo.</t>
    </r>
  </si>
  <si>
    <t xml:space="preserve">Seguimiento a los procesos del área de almacén según manual de procesos y procedimientos de la institución.  </t>
  </si>
  <si>
    <t>Se realizo seguimiento a cada uno de los procesos de almacén en donde se evidencia su aplicación.</t>
  </si>
  <si>
    <t>Seguir con el cumplimiento de los procesos para colaborar al mejoramiento continuo de la institución.</t>
  </si>
  <si>
    <t>Se realizo seguimiento a la depuración de los inventarios con ayuda de la asesoría externa, los cuales se cruzaron con el área de contabilidad, en donde se arrojo un resultado, donde se generaron saldos , los cuales se les esta aplicando proceso de ajustes y así terminar con  la depuración de los inventarios.</t>
  </si>
  <si>
    <t>Se realizo seguimiento a la depuración de los inventarios con ayuda de la asesoría externa, los cuales se cruzaron con el área de contabilidad, en donde se arrojo un resultado, donde se generaron saldos , los cuales se les esta aplicando proceso de ajustes y de esta manera se utilizo la información parador cumplimiento al envió del ESFA a la Supe salud.</t>
  </si>
  <si>
    <t xml:space="preserve">Garantizar que los elementos  que han cumplido su vida útil y sean dados de baja a través de un acta como soporte. </t>
  </si>
  <si>
    <t>Proyección de plan de adquisiciones 2016.</t>
  </si>
  <si>
    <t>Se realiza seguimiento al plan de adquisidores ejecutado para el primer trimestre de la vigencia 2016.</t>
  </si>
  <si>
    <t>Revisar la proyección del plan de adquisiciones para ser ejecutado en el segundo trimestre de la vigencia actual.</t>
  </si>
  <si>
    <t>Se ejecutaron las proyecciones que se tenían definidas para el segundo trimestre de la vigencia actual.</t>
  </si>
  <si>
    <t>Seguir con la ejecución de lo proyectado para el tercer trimestre según las necesidades que presente  para cubrir la demanda de los servicios prestados por la institución.</t>
  </si>
  <si>
    <t>Se ejecutaron las proyecciones que se tenían definidas para el tercer  trimestre de la vigencia actual.</t>
  </si>
  <si>
    <t>Seguir con la ejecución de lo proyectado para el cuarto  trimestre según las necesidades que presente  para cubrir la demanda de los servicios prestados por la institución.</t>
  </si>
  <si>
    <t xml:space="preserve">Se evidencia que los pedidos se envían de forma rápida y puntual a cada una de la upss de la entidad </t>
  </si>
  <si>
    <t>Seguir con el envió puntual de los insumos requeridos por cada una de las upss de zona rural y urbana.</t>
  </si>
  <si>
    <t xml:space="preserve">Se cumplió con el envió de pedidos a la urgencias y a cada una de las upss de forma oportuna </t>
  </si>
  <si>
    <t>Se cumplió con el envió de pedidos a los Hospitales a cada uno de los centros de salud  de forma oportuna.</t>
  </si>
  <si>
    <t>Seguir con la actualización de los inventarios de consumo y devolutivos.</t>
  </si>
  <si>
    <t>Se realizo inventario con corte a 31 de junio de 2016,en donde se verificaron las existencias físicas de elementos de consumo y devolutivos, esto también se realizo con el fin de aplicar la depuración a  los inventario y hacer los ajustes necesarios para la presentación del ESFA ante la Contaduría Nacional de la Nación, en referencia ala Resolución 414 de 2014.</t>
  </si>
  <si>
    <t>Seguir con la conciliación de elementos de consumo y devolutivos con el área contable, con el fin de tener saldos reales al cierre de cada trimestre.</t>
  </si>
  <si>
    <t>Se programo inventario en las zonas rural  y urbana hasta el mes de noviembre de 2016,en donde se siguen verificado  las existencias físicas de elementos de consumo y devolutivos, esto también se realizo con el fin de aplicar la depuración a  los inventario y hacer los ajustes necesarios para la presentación del ESFA ante la Contaduría Nacional de la Nación, en referencia ala Resolución 414 de 2014.</t>
  </si>
  <si>
    <t xml:space="preserve">Formato de Reporte  mensual y análisis de eventos adversos por medicamentos o dispositivos médicos por cada  una de las upss de la institución. </t>
  </si>
  <si>
    <t>Se realizo análisis de eventos adversos en los comités de farmacia y de seguridad del paciente que se encuentran programados de forma mensual.</t>
  </si>
  <si>
    <t xml:space="preserve">Seguir con el reporte y análisis y eventos adversos ocasionados por reacciones medicamentosas dentro de la institución. </t>
  </si>
  <si>
    <t>Se realiza análisis de casos de eventos adversos en los comités de de farmacia y seguridad del paciente  por reacciones medicamentosas, de esta forma aplicar acciones  correctivas y preventivas para evitar que se presenten nuevamente.</t>
  </si>
  <si>
    <t xml:space="preserve">Dirigir  y coordinar el servicio farmacéutico de cada una de las urgencias, realizar los reportes de tecno vigilancia  y farmacovigilancia cuando lo sea necesario  según la ley lo establezca.  </t>
  </si>
  <si>
    <t>Recolección mensual  de información para enviar reporte de tecno y farmacovigilancias a los entes de control.</t>
  </si>
  <si>
    <t>Recolección de datos de tecno y farmacovigilancia de manera mensual por la coordinadora de farmacia.</t>
  </si>
  <si>
    <t>Se sigue con la recolección de datos para enviar reporte  a los entes de control en las fechas estipuladas por ellos.</t>
  </si>
  <si>
    <t>Custodiar los bienes de la institución para su conservación y entrega oportuna según las necesidades de la institución.</t>
  </si>
  <si>
    <t>Se verifico inventario realizado a la bodega, el cual se aplica de forma mensual.</t>
  </si>
  <si>
    <t>Se deben realizar revisiones aleatorias a los bienes que se encuentran en bodega y compararlos con sistema de información de almacén.</t>
  </si>
  <si>
    <t>Se realiza inventario a la bodega de forma mensual y se lleva un control físico y digital de todo lo que ingresa y sale de ella, en donde se especifica a que centro se ubicaran los devolutivos solicitados según las necesidades de cada una de las urgencias y upss de la ESE.</t>
  </si>
  <si>
    <t xml:space="preserve">Realizar evaluación de proveedores, para verificar su cumplimiento </t>
  </si>
  <si>
    <t>Evaluación y estudio de proveedores al momento de contratar con la entidad.</t>
  </si>
  <si>
    <t>Se verifico que los proveedores sumiste material medico quirúrgico que cumplan con los estándares de calidad y sean aplicables al nivel de complejidad de la ESE.</t>
  </si>
  <si>
    <t>Se debe realizar evaluación de proveedores al terminar el segundo trimestre de la vigencia actual.</t>
  </si>
  <si>
    <t>Se llevo a cabo evaluación de proveedores, en donde se verificaron todos los requisitos para su contratación y el cumplimiento de lo estipulado en el contrato celebrado entre ellos y la ESE.</t>
  </si>
  <si>
    <t>Se debe realizar evaluación de proveedores al terminar el tercer trimestre de la vigencia actual.</t>
  </si>
  <si>
    <t>Realizar ingreso de los nuevos activos adquiridos por la institución, para su recocimiento financiero e inclusión el la póliza de aseguramiento de bienes de la ese</t>
  </si>
  <si>
    <t>Póliza de aseguramiento de activos vigente.</t>
  </si>
  <si>
    <t>Se verifico que los activos adquiridos en el primer trimestre de la vigencia actual se encuentran incluidos en la póliza de aseguramiento de bienes de la institución.</t>
  </si>
  <si>
    <t xml:space="preserve">Se deben seguir con la inclusión de activos fijos en la póliza de aseguramiento de la entidad </t>
  </si>
  <si>
    <t>Se verifico que los activos adquiridos en el segundo trimestre de la vigencia actual se encuentran incluidos en la póliza de aseguramiento de bienes de la institución.</t>
  </si>
  <si>
    <t>Resolución del manual de cartera aprobada para el cuarto trimestre de la vigencia actual.</t>
  </si>
  <si>
    <t>Seguir con las conciliaciones entre las diferentes áreas financieras para el envió de información correspondiente al cuarto trimestre de la vigencia actual.</t>
  </si>
  <si>
    <t>Se siguen realizando conciliaciones con las diferentes es que le adeudan a la ESE.</t>
  </si>
  <si>
    <t>Seguir con la gestión de cobro a las es  que le adeudan recursos por los servicios prestados por la ESE.</t>
  </si>
  <si>
    <r>
      <rPr>
        <b/>
        <sz val="10"/>
        <color indexed="8"/>
        <rFont val="Gotham"/>
        <family val="3"/>
      </rPr>
      <t>OBJETIVO :</t>
    </r>
    <r>
      <rPr>
        <sz val="10"/>
        <color indexed="8"/>
        <rFont val="Gotham"/>
        <family val="3"/>
      </rPr>
      <t xml:space="preserve"> Planear, dirigir,controlar,asesorar, e implementar todas las actividades políticas y estrategias propias del área de contabilidad, así como la elaboración y presentación de los estados financieros, brindar asesoría en el área de desempeño, de acuerdo con las políticas y las disposiciones  vigentes sobre la materia y vigilar el cumplimiento de las mismas, que garanticen a la institución información contable y tributaria confiable y oportuna para la toma de decisiones de la alta gerencia.</t>
    </r>
  </si>
  <si>
    <t>Documentar e implementar políticas financieras acordes a la normatividad vigente para dar cumplimiento a la misma.</t>
  </si>
  <si>
    <t>Manual de políticas contables.</t>
  </si>
  <si>
    <t>Se elaboro manual de políticas contables.</t>
  </si>
  <si>
    <t xml:space="preserve">Socialización del manual de políticas contables </t>
  </si>
  <si>
    <t>Se realizaron ajustes en el manual de políticas contables de la institucionales cuales fueron recomendadas por el asesor de la Contaduría General De la Nación y el grupo asesor contratado por la institución el  tema de le implementación de las Normas Financieras Internacionales.</t>
  </si>
  <si>
    <t>Socializar los cambios que se generaron en los ajustes al Manual de Políticas contables de la ESE.</t>
  </si>
  <si>
    <t>Se envió el manual de políticas contables a la Superentendía Nacional de Salud el cual fue socializado y ajustados por los jefes del área financiera , con el fin de dar cumplimiento a la normatividad y implementación de las Normas Financieras Internacionales, según la Resolución 414 de 2014.</t>
  </si>
  <si>
    <t>Socializar los cambios que se generaron en los ajustes al Manual de Políticas contables en todas las oficinas administrativas y financieras de la  de la ESE.</t>
  </si>
  <si>
    <t xml:space="preserve">Estados financiero </t>
  </si>
  <si>
    <t>Seguimiento a la información financiera del segundo trimestre de 2016.</t>
  </si>
  <si>
    <t xml:space="preserve">Se entrego el  informe de estados financieros  a la gerencia y fueron  publicados en la pagina web de la institución. </t>
  </si>
  <si>
    <t>Seguimiento a la información financiera del tercer trimestre de 2016.</t>
  </si>
  <si>
    <t xml:space="preserve">Aplicar y desarrollar  los indicadores financieros para ayudar a la planeación de los recursos y a la toma de decisiones de la alta dirección. </t>
  </si>
  <si>
    <t>Se aplicaron indicadores de gestión a la información financiera generada en el  primer trimestre de 2016, con el fin de ayudar a la toma de decisiones de la entidad.</t>
  </si>
  <si>
    <t>Se hizo depuración de los estados financieros con el fin de presentar una información mas segura y concreta para la implementación de la Resolución 414 de 2014, la cual debe ser enviada en septiembre a la Contaduría General de la Nación, para dar cumplimiento al requerimiento de la aplicación de la Normas Financieras Internacionales.</t>
  </si>
  <si>
    <t>Seguir con la aplicación de los indicadores de los estados financieros para el tercer trimestre del 2016.</t>
  </si>
  <si>
    <t>Se hizo depuración de los estados financieros  con el fin de mostrar el proceso de  implementación de la Resolución 414 de 2014, la cual fue  enviada en septiembre a la Contaduría General de la Nación, para dar cumplimiento al requerimiento de la aplicación de la Normas Financieras Internacionales.</t>
  </si>
  <si>
    <t>Seguir realizando los ajuste necesarios a los  estados de los estados financieros para dar cumplimiento a la depuración total de los mismos y arrancar con saldos reales a 1 de enero de 2017, la cual es la fecha final para la implementación total de las Normas Internacionales Financieras.</t>
  </si>
  <si>
    <t xml:space="preserve">Realizar conciliaciones entre  las áreas que intervienen en el proceso financiero, para contar con una información real de las actividades que realizadas por la institución. </t>
  </si>
  <si>
    <t>Conciliaciones con las diferentes áreas financiera.</t>
  </si>
  <si>
    <t>Se realizaron conciliaciones con las diferentes áreas con el objetivo de generar información para ser analizada antes de ser enviada a los entes de control y ser utilizada para la toma de decisiones dela ESE.</t>
  </si>
  <si>
    <t>Seguir con las conciliaciones con las diferentes áreas financieras para el segundo trimestre de 2016.</t>
  </si>
  <si>
    <t>Seguir con las conciliaciones con las diferentes áreas financieras para el tercer trimestre de 2016.</t>
  </si>
  <si>
    <t>Seguir con las conciliaciones con las diferentes áreas financieras para el cuarto  trimestre de 2016.</t>
  </si>
  <si>
    <t>Información generada por cada área para ser enviada a los entes de control.</t>
  </si>
  <si>
    <t xml:space="preserve">Se enviaron informes a los entes de control después de realizar conciliación con las diferentes oficinas del área financiera. </t>
  </si>
  <si>
    <t>Prestar acompañamiento a la gerencia y junta directiva  en lo pertinente al proceso financiero, con el objetivo de planificar los recursos  de forma  optima y efectiva para la toma de decisiones de la institución.</t>
  </si>
  <si>
    <t>Anales financiero de la institución del primer trimestre de la vigencia 2016.</t>
  </si>
  <si>
    <t>Se realizo análisis de la información financiera generada por la entidad, con el fin de ser usada como soporte en la toma de decisiones de la ESE.</t>
  </si>
  <si>
    <t>Seguir generando información efectiva y eficiente para ayudar a la toma de decisiones de la ESE.</t>
  </si>
  <si>
    <t>Se analizo la información financiera generada en el segundo trimestre de 2016. la cual es un recurso importante para la toma de decisiones de la entidad.</t>
  </si>
  <si>
    <t>Seguir generando información que le permita a ala entidad proyectar sus recursos y tomar decisiones importantes para mejorar la calidad de sus servicios.</t>
  </si>
  <si>
    <t>Se analizo  y se realizo depuración de la información financiera generada en el trimestre  de 2016. la cual es un recurso importante para la presentación del ESFA a los entes de control.</t>
  </si>
  <si>
    <t>Realizar análisis financiero de forma oportuna para ayudar a la planificación de  ingresos y gastos de la institución.</t>
  </si>
  <si>
    <t xml:space="preserve">SE REALIZO MATRIZ DE PELIGROS PARA MOGAMBO, LA CANDELARIA, ADMINISTRACION, PYP, VILLA CIELO </t>
  </si>
  <si>
    <t>COMPLETAR LA REALIZACION DE LAS MATRIZ DE PELIGROS.</t>
  </si>
  <si>
    <t>SE SOCIALIZAO MATRIZ DE EPP CON EL JEFE DE MANTENIMIENTO Y SE REALIZARON AJUSTES</t>
  </si>
  <si>
    <t>PRESENTAR MATRIZA DE EPP A LA ALTA GERENCIA.</t>
  </si>
  <si>
    <t>Seguir con el cumplimiento de los procesos para colaborar al mejoramiento continuo de la institución para la vigencia 2017</t>
  </si>
  <si>
    <t>Seguir con las conciliaciones entre las diferentes áreas financieras para el envió de información para la vigencia 2017</t>
  </si>
  <si>
    <t xml:space="preserve">Enviar los informes en las fechas programados por los entes de control para la vigencia 2017. </t>
  </si>
  <si>
    <t>Socializar los cambios que se generaron en los ajustes al Manual de Políticas contables en todas las oficinas administrativas y financieras de la  de la ESE para la vigencia 2017.</t>
  </si>
  <si>
    <t>Seguimiento a la información del primer trimestre de la vigencia 2017.</t>
  </si>
  <si>
    <t>Seguir con las conciliaciones con las diferentes áreas financieras para la vigencia 2017.</t>
  </si>
  <si>
    <t>Enviar los informes  a los entes de control en las fechas estipuladas  para la vigencia 2017.</t>
  </si>
  <si>
    <t>Proyectar cronograma de capacitaciones  para  la vigencia 2017</t>
  </si>
  <si>
    <t>Programar nuevas auditorias para la vigencia 2017, y  revisar los planes sde seguimiento generados en la auditorias aplicadas en la vigencia  2016.</t>
  </si>
  <si>
    <t>Se debe realizar  seguimiento mensual y elaborar informes en donde se evidencie el cumplimiento del objeto contratado por la entidad.</t>
  </si>
  <si>
    <t>Se debe llevar a cabo  seguimiento mensual y elaborar informes en donde se evidencie el cumplimiento del objeto contratado por la entidad para la vigencia 2017</t>
  </si>
  <si>
    <t>Se verifico que los activos adquiridos en el tercer trimestre de la vigencia actual se encuentran incluidos en la póliza de aseguramiento de bienes de la institución.</t>
  </si>
  <si>
    <t>Se llevaron a cabo las Conciliaciones programadas para el cuarto trimestre de la vigencia actual.</t>
  </si>
  <si>
    <t>Se enviaron informes correspondientes al cuarto  trimestre de 2016, a los entes de control en las fechas estipuladas para su entrega.</t>
  </si>
  <si>
    <t>Se deben programar los recursos para el pago de obligaciones para el primer  trimestre de la vigencia 2017</t>
  </si>
  <si>
    <t>Seguir con la programación de pagos para el primer  trimestre de la vigencia 2017.</t>
  </si>
  <si>
    <t>Se debe llevar a cabo  seguimiento a las cuentas y cumplimiento de las actividades estipuladas en la contratación por parte de los supervisores asignados.</t>
  </si>
  <si>
    <t>Se realizo desembolso correspondiente a los gastos que se programaron para el cuarto   trimestre de la vigencia actual ,los cuales fueron autorizados por el ordenador del gasto para su pago.</t>
  </si>
  <si>
    <t>Se realizo desembolso correspondiente a los gastos que se programaron para el tercer trimestre de la vigencia actual ,los cuales fueron autorizados por el ordenador del gasto para su pago.</t>
  </si>
  <si>
    <t>Se hicieron efectivo los pagos programados para el cuarto  trimestre de la vigencia 2016.</t>
  </si>
  <si>
    <t>Se hicieron efectivo los pagos programados para el tercer  trimestre de la vigencia 2016.</t>
  </si>
  <si>
    <t xml:space="preserve">                                                                     EVALUACION  POA I,II,III Y IV TRIMESTRE DE 2016 SUBCIENTIFICA</t>
  </si>
  <si>
    <t>N° de auditorías realizadas/Total de auditorías programadas*100</t>
  </si>
  <si>
    <t>Cronograma auditorias 2016</t>
  </si>
  <si>
    <t>En el segundo trimestre se logró medir el desempeño de los servicios a través de las auditorias de calidad realizadas en las diferentes UPSS</t>
  </si>
  <si>
    <t>Priorizar las acciones los hallazgos en infraestructura y dotación en aras de prepararnos para la visita de verificación de habilitacióin</t>
  </si>
  <si>
    <t>Consolidar a la ESE como la primera IPS del municipio con enfoque de humanización y cumplimiento de por lo Menos del 70% de los objetivos que comprometen la Políticas de la institucion.</t>
  </si>
  <si>
    <t>Programa de Humanización del servicio de la E.S.E. CAMU EL AMPARO</t>
  </si>
  <si>
    <t>Culminar la documentación del programa de humanización del servicio</t>
  </si>
  <si>
    <t>Programa de Segurdiad del Paciente</t>
  </si>
  <si>
    <t>Se analizaron y gestionaron el total de eventos reportados en éste trimestre</t>
  </si>
  <si>
    <t>Aplicar guías y protocolos a cada uno de los procedimientos que se realizan en la institución, con el objetivo de prestar una atención segura a la población.</t>
  </si>
  <si>
    <t>procedimiento de adherencia a guías</t>
  </si>
  <si>
    <t>Revisar, evaluar y actualizar las guías de atención institucionales</t>
  </si>
  <si>
    <t>Continuar con la revisión, evaluación y actualización de las guías de atención institucionales</t>
  </si>
  <si>
    <t>Evaluar la prestación de servicios de salud cumpliendo con los atributos de calidad logrando la satisfacción de nuestros usuarios.</t>
  </si>
  <si>
    <t>En el primer trimestre se logró medir la prestación de los servicios con los atributos del SOGC a través de las auditorias de calidad realizadas.</t>
  </si>
  <si>
    <t>En el segundo trimestre se logró medir la prestación de los servicios con los atributos del SOGC a través de las auditorias de calidad realizadas.</t>
  </si>
  <si>
    <t>Continuar con la implementación de las acciones correctivas que se derivan de las auditorias de calidad efectuadas de acuerdo al programa anual de auditorias.</t>
  </si>
  <si>
    <t xml:space="preserve">Seguimiento del Plan Operativo Anual el cual
debe estar articulado con las metas establecidas
en el Plan de Desarrollo Institucional.
</t>
  </si>
  <si>
    <t>Realizar comités interdisciplinarios, con el fin de aplicar la mejora continua en cada uno de los procesos asistenciales de la institución.</t>
  </si>
  <si>
    <t>Cronograma 2016 de comités obligatorios institucionales</t>
  </si>
  <si>
    <t>Se realizaron a cabalidad los comités programados para el periodo</t>
  </si>
  <si>
    <t xml:space="preserve">Realizar mediciones del proceso de
Atención en Salud como eje central
De la calidad mediante la planeación y evaluación de las servicios de atención en salud a los usuarios, con el acompañamiento de los   jefes de cada área.
</t>
  </si>
  <si>
    <t xml:space="preserve">Medir la atención mediante la aplicación de auditorias a los procesos asistenciales de la institución. </t>
  </si>
  <si>
    <t>Realizar el seguimiento al 90% de los planes de mejora documentados a partir de las auditorías para el Mejoramiento de la calidad en la atención en salud.</t>
  </si>
  <si>
    <t>Planes de mejora resultantes del programa anual de auditorias</t>
  </si>
  <si>
    <t>Se realizó seguimiento de modo satisfactorio a los planes de mejora resultantes de las auditorias programadas.</t>
  </si>
  <si>
    <t>Cuantificar el mejoramiento resultante de la implementación de los planes de mejora</t>
  </si>
  <si>
    <t>Continuar midiendo el mejoramiento resultante de la implementación de los planes de mejora</t>
  </si>
  <si>
    <t>Generara en nuestros empleados satisfacción y motivación en la practica profesional a través de capacitaciones ofrecidas en nuestra institución, para ayudar a su crecimiento profesional y personal.</t>
  </si>
  <si>
    <t xml:space="preserve">(No de capacitaciones programadas al personal de la institución / No total de personal capacitado 
X100
</t>
  </si>
  <si>
    <t>Programa anual de capacitaciones</t>
  </si>
  <si>
    <t>Se realizaron de manera satisfactoria la totalidad de capacitaciones programadas para el periodo</t>
  </si>
  <si>
    <t>Contar con el recurso humano suficiente para dar cumplimiento a la prestación del servicio de las diferentes eps-s que contratan con  la institución</t>
  </si>
  <si>
    <t>Sistema de atención e información al usuario</t>
  </si>
  <si>
    <t>Se aplicaron el número de encuestas  programadas de manera oportuna según en SIAU</t>
  </si>
  <si>
    <t>Revisar si es necesario realizar un mayor número de encuestas</t>
  </si>
  <si>
    <t>Realizar un mayor número de encuestas en la zona rural</t>
  </si>
  <si>
    <t>100% de las referencias realizadas a niveles de mayor complejidad, registradas en el libro y planillas de remisiones.</t>
  </si>
  <si>
    <t>Libro de referencias del servicio de urgencias y planilla de remisiones del servicio de consulta externa</t>
  </si>
  <si>
    <t>Se ha registrado la totalidad de referencias a niveles de mayor complejidad en los libros y planillas correspondientes.</t>
  </si>
  <si>
    <t>Servir como órgano de difusión para la actualización del conocimiento y de la Información sobre la responsabilidad ética y legal de la atención en salud.</t>
  </si>
  <si>
    <t>Convenios docente asistenciales institucionales</t>
  </si>
  <si>
    <t>Se han efectuado en el marco de la ética y de la responsabilidad legal de la atención en salud los convenios docente asistenciales</t>
  </si>
  <si>
    <t>Revisar, evaluar y actualizar los convenios docente asistenciales institucionales</t>
  </si>
  <si>
    <t>Seguimiento   a los indicadores institucionales establecidos para el control de actividades propias del servicio odontológico.</t>
  </si>
  <si>
    <t>Evaluar el funcionamiento del servicio odontológico, a través de la medición de indicadores de las actividades realizadas en cada una de las upss de la institución.</t>
  </si>
  <si>
    <t>Se ejecutaron de manera satisfactoria las auditorias programadas</t>
  </si>
  <si>
    <t>Realizar los ajustes necesarios para optimizar la oportunidad en la prestación de los servicios en odontología, especialemente en la UPSS Villa Margarita</t>
  </si>
  <si>
    <t>Seguimiento a la Calidad en el diligenciamiento de las historias clínicas odontológicas y demás registros asistenciales del servicio odontológico.</t>
  </si>
  <si>
    <t>Medir la calidad del diligenciamiento de la historia clínica y demás registros asistenciales en el servicio odontológico en cada una de las upss de la institución</t>
  </si>
  <si>
    <t>N° total de auditorías programadas / N° total de auditorías ejecutadas evaluadas x 100.</t>
  </si>
  <si>
    <t>Cronograma anual de auditorias de Calidad a las historias clínicas y demás registros asistenciales del servicio odontológico</t>
  </si>
  <si>
    <t>Se ejecutaron de manera satisfactoria las auditorias de calidad programadas</t>
  </si>
  <si>
    <t>Reinducción y socialización de las guías y protocolos propios del servicio odontológico</t>
  </si>
  <si>
    <t>Continuar con la reinducción y socialización de las guías y protocolos propios del servicio odontológico</t>
  </si>
  <si>
    <t>Realizar seguimiento a los  los planes de intervenciones colectivas ejecutados por la institución para ser aplicados a la población.</t>
  </si>
  <si>
    <t>Programación anual de actividades del PIC</t>
  </si>
  <si>
    <t>En éste primer trimestre no se han progrmado ni realizado actividades del PIC</t>
  </si>
  <si>
    <t>Ejecutar las actividades del PIC una vez se hallan realizado los procesos contractuales correspondientes</t>
  </si>
  <si>
    <t>En éste segundo trimestre no se han progrmado ni realizado actividades del PIC</t>
  </si>
  <si>
    <t>Fortalecimiento de la búsqueda activa institucional de los eventos de interés en salud pública.</t>
  </si>
  <si>
    <t xml:space="preserve">Detectar aquellos casos que no fueron notificados a través de la vigilancia rutinaria, lo que permite la inclusión de la información de estos casos en el sistema para el desarrollo de acciones pertinentes y actuando como control de la calidad y complementariedad del proceso de notificación establecido. </t>
  </si>
  <si>
    <t>N° de búsquedas activas realizadas/Total de búsquedas activas programadas en el año *100</t>
  </si>
  <si>
    <t xml:space="preserve">Epidemióloga </t>
  </si>
  <si>
    <t>Programación de búsqueda activa de eventos de interés en salud pública de los RIPS menusales de la institución.</t>
  </si>
  <si>
    <t>Se ha realizado mensualemente la búsqueda activa de eventos de interés en salud pública</t>
  </si>
  <si>
    <t>Epidemióloga y equipo de calidad</t>
  </si>
  <si>
    <t>Fortalecer el comité de vigilancia en salud pública: Comité de Vigilancia Epidemiológica, el Comité de Infecciones Asociadas al Cuidado, y el Comité de Estadísticas Vitales.</t>
  </si>
  <si>
    <t>N° de comités realizados/Total de comités programados en un año *100</t>
  </si>
  <si>
    <t>Epidemióloga y equipo de calidad.</t>
  </si>
  <si>
    <t>Seguimiento a los Procedimientos, Formatos, Guías e Instructivos necesarios para el proceso de farmacia</t>
  </si>
  <si>
    <t>Realizar seguimiento a los procedimientos existentes del servicio farmacéutico, de acuerdo a los cambios realizados por la normatividad vigente, Resolución 1403 y Decreto 2200 y la Resolución 2003 de habilitación.</t>
  </si>
  <si>
    <t>Número de seguimientos realizados  / Número total de seguimientos programados * 100</t>
  </si>
  <si>
    <t>Subdirección científica, Coordinación medica, Regente de Farmacia</t>
  </si>
  <si>
    <t>Programación anual de auditorias del servicio farmaceútico</t>
  </si>
  <si>
    <t>Se realizó seguimiento de modo satisfactorio a los hallazgos encontrados en la auditoria al proceso de farmacia</t>
  </si>
  <si>
    <t>Ajustar el cronograma de auditorias del servicio farmaceútico institucional</t>
  </si>
  <si>
    <t>Continuar con el desarrollo del cronograma de auditorias del servicio farmaceútico institucional</t>
  </si>
  <si>
    <t xml:space="preserve">Aplicación del
Programa de
Farmacovigilancia y tecnovigilancia.
</t>
  </si>
  <si>
    <t>Realizar seguimiento a la aplicación de los programas de fármaco y tecnovigilancia en la ESE.</t>
  </si>
  <si>
    <t>Se realizó seguimiento de modo satisfactorio a los hallazgos encontrados en la auditoria al proceso de farmaco y tecnovigilancia</t>
  </si>
  <si>
    <t>Ajustar la frecuencia de auditorias a los procesos de fármaco y tecnovigilancia</t>
  </si>
  <si>
    <t>Continuar con la implementación de los ajustes propuestos a las auditorias a los procesos de fármaco y tecnovigilancia</t>
  </si>
  <si>
    <t>Implementación del software asistencial.</t>
  </si>
  <si>
    <t>Realizar monitoreo y seguimiento al proceso de implementación del Software asistenciale en el servicio farmaceútico</t>
  </si>
  <si>
    <t>N°de seguimientos realizados al inventario físico del servicio de farmacia/Total de registros del sistema</t>
  </si>
  <si>
    <t>Subdirección científica, Coordinación medica, Regente de Farmacia, area de sistemas</t>
  </si>
  <si>
    <t>Visitas de seguimiento a la implementación del software</t>
  </si>
  <si>
    <t>Aunque se ha realizado el seguimiento correspondiente, hay pocos avences en la implementación del software en el servicio farmacéutico</t>
  </si>
  <si>
    <t>Con la oficina de sistemas, insistir en la implementación del software para el servicio farmacéutico</t>
  </si>
  <si>
    <t>Continuar con la  oficina de sistemas, insistir en la implementación del software para el servicio farmacéutico</t>
  </si>
  <si>
    <t xml:space="preserve">Se realizo adquisicion de los insumos para la valoración de desarrollo, aprobados por gerencia, pendiente distribuirlos </t>
  </si>
  <si>
    <t xml:space="preserve">Distribuir en los diferentes de los centros de salud  u hospitales . </t>
  </si>
  <si>
    <t xml:space="preserve">Se realizo actualizacion  de la base de datos de red de apoyo comunitario y se socializo en los diferentes centros de salud y hospitales </t>
  </si>
  <si>
    <t xml:space="preserve">Se realizó Autoapreciación en cada unidad funcional de atención materna en el mes de Septiembre. </t>
  </si>
  <si>
    <t xml:space="preserve">Se realizo asistencia técnica a los centros de salud ;todas las UPSS al programa de Planificacion familiar, adulto mayor y joven . De PAI Villamargarita . </t>
  </si>
  <si>
    <t xml:space="preserve">Se realiza la captación de sintomáticos respiratorio en ellas consultas, y búsqueda activa en sala de espera con ayuda del equipo de salud de la unidad funcional, se definieron nuevas metas y la solicitud de libro de baciloscopia a laboratorio que permita indentificar el numero de pacientes que no son registardos en el libro de sintomatico respiratorio </t>
  </si>
  <si>
    <t xml:space="preserve">Se relizo asistencia tecnica a los centros de salud de atencion  materno, junto con el cornograma de maternidad segura de la secretaria de salud municipal </t>
  </si>
  <si>
    <t xml:space="preserve">Se capacito a la enfermera de sabanal para el diligenciamiento de la base de datos pero el punto no ha sido instalado por sistemas </t>
  </si>
  <si>
    <t xml:space="preserve">Pendiente la intalacion del punto por sistemas. </t>
  </si>
  <si>
    <t xml:space="preserve">Se realizo  distribución de algunos centros de salud incluye la gloria con toda la dotación, y a los demas se le entrego el insrumento, solo queda pendiente entregar las mesas a los centros faltantes. </t>
  </si>
  <si>
    <t xml:space="preserve">Distribuir en  los centros de salud  u hospitales faltantes el insumo adquirido . </t>
  </si>
  <si>
    <t xml:space="preserve">Se garantizo la administración y supervisión del tratamiento a todos los pacientes del programa, de acuerdo a la estrategia de tratamiento acortado supervisado DOST/TAS para el manejo de pacientes con TB  en los centros por el personal de enfermería hasta el mes de diciembre. </t>
  </si>
  <si>
    <t>actividad cerrada</t>
  </si>
  <si>
    <t xml:space="preserve">Se realizo la distribución e instalacion en los diferentes centros de zona rural quedo pendiente el diligenciemaiento en  .LOMA VERDE: Se instalo pendiente que digite información. 
PUEBLO BUJO: Se instalo pendiente que digite información. </t>
  </si>
  <si>
    <t xml:space="preserve">Realizar seguimiento en la inplementacion de los centros de salud faltantes. </t>
  </si>
  <si>
    <t>total cada actividad</t>
  </si>
  <si>
    <t>En el cuarto trimestre se continuó con las auditorias de calidad realizadas en las diferentes UPSS, se verificó la calidad del diligenciamiento de las historias clínicas y en la implementación de los temas relacionados con seguridad del paciente. En éste trimestre con la inaguración del Hospital La Gloria, se presentaron dificultades para el cumplimiento completo del cronograma de auditorias.</t>
  </si>
  <si>
    <t>Intervenir las acciones de mejora derivadas de las auditorias realizadas y establecer acciones preventivas para no repetición en la nueva vigencia anual.</t>
  </si>
  <si>
    <t>En el tercer trimestre se adelantaron actividades en la implementación del programa de humanización, se logró que el cliente unterno conozca que existe un programa institucional y que se pretende humanizar la atención prestada por la E.S.E. Continuan pendientes algunos temas por documentar.</t>
  </si>
  <si>
    <t>Culminar la documentación del programa de humanización del servicio y continuar el despliegue de actividades.</t>
  </si>
  <si>
    <t>Se ha continuado con la de las guías de atención institucionales en el servicio de consulta externa; en el mes de diciembre se realizó la socialización de Insulinazación precoz en el marco del manejo de la diabetes; se espera en la próxima vigencia adoptar y socializar las guías que quedaron pendientes.</t>
  </si>
  <si>
    <t>En el tercer trimestre se logró medir la prestación de los servicios con los atributos del SOGC a través de las auditorias de calidad realizadas.</t>
  </si>
  <si>
    <t>En el cuarto trimestre se continuó la medición de la prestación de los servicios con los atributos del SOGC a través de las auditorias de calidad realizadas.</t>
  </si>
  <si>
    <t>En el cuarto trimestre se realizaron a cabalidad los comités programados para el periodo</t>
  </si>
  <si>
    <t>En el tercer trimestre se realizó seguimiento de modo satisfactorio a los planes de mejora resultantes de las auditorias programadas.</t>
  </si>
  <si>
    <t>En el cuarto trimestre se realizó seguimiento de modo satisfactorio a los planes de mejora resultantes de las auditorias programadas.</t>
  </si>
  <si>
    <t>En el tercer trimestre se aplicaron el número de encuestas  programadas de manera oportuna según en SIAU</t>
  </si>
  <si>
    <t>Se sigue insistiendo en realizar un mayor número de encuestas en la zona rural</t>
  </si>
  <si>
    <t>En el cuarto trimestre se aplicaron el número de encuestas  programadas de manera oportuna según en SIAU</t>
  </si>
  <si>
    <t>Se ha continuado el registro de la totalidad de referencias a niveles de mayor complejidad en los libros y planillas correspondientes.</t>
  </si>
  <si>
    <t>En el tercer trimestre ejecutaron de manera satisfactoria la mayoría de las auditorias programadas</t>
  </si>
  <si>
    <t>Alcanzar el 100% de cumplimiento de las auditorias programadas</t>
  </si>
  <si>
    <t>En el cuarto trimestre ejecutaron de manera satisfactoria la mayoría de las auditorias programadas</t>
  </si>
  <si>
    <t>En el tercer trimestre se ejecutaron de manera satisfactoria las auditorias de calidad programadas</t>
  </si>
  <si>
    <t>Continuar con la reinducción y socialización de las guías y protocolos  pendientes por socializar.</t>
  </si>
  <si>
    <t>En el cuarto trimestre se ejecutaron de manera satisfactoria las auditorias de calidad programadas para el servicio odontológico.</t>
  </si>
  <si>
    <t>En éste tercer trimestre no se han programado ni realizado actividades del PIC</t>
  </si>
  <si>
    <t>En el cuarto trimestre se realizaron la totalidad de las actividades programadas del PIC, que habían estado represadas debido a temas administrativos agenos a nuestra institución.</t>
  </si>
  <si>
    <t>Adalantar los trámites necesarios con el ente territorial para en la nueva vigencia ejecutar las actividades del PIC con mayor oportunidad.</t>
  </si>
  <si>
    <t>En el tercer trimestre se continuo el seguimiento de  a los hallazgos encontrados en la auditoria al proceso de farmacia</t>
  </si>
  <si>
    <t>En el cuarto trimestre se continuo el seguimiento de  a los hallazgos encontrados en la auditoria al proceso de farmacia. También se ha logrado un fortalecimiento del comité de farmacia y terapéutica.</t>
  </si>
  <si>
    <t>En el tercer trimestre se continuo el seguimiento de  a los hallazgos encontrados en la auditoria al proceso de farmaco y tecnovigilancia</t>
  </si>
  <si>
    <t>En el cuarto trimestre se continuo el seguimiento de  a los hallazgos encontrados en la auditoria al proceso de farmaco y tecnovigilancia</t>
  </si>
  <si>
    <t>Se sigue realizando el seguimiento correspondiente a la implementación del Software en el servicio farmacéutico, hay algunos avances pero continuan aspectos críticos sin avances como el inventario de medicamentos e insumos</t>
  </si>
  <si>
    <t>Se sigue realizando el seguimiento correspondiente a la implementación del Software en el servicio farmacéutico, hay mejoras significativas en el software para los procesos de farmacia.</t>
  </si>
  <si>
    <t>Seguimiento a planes de mejora,
Diseñar estrategias para el seguimiento al PGIRHS</t>
  </si>
  <si>
    <t>Continuar en el manejo y vigilancia de las evaluaciones al  desarrollo de las acciones que conducen a la integración de actividades ambientales y el programa seguridad del paciente.</t>
  </si>
  <si>
    <t>Adherencia a procesos y procedimientos descritos en el PHIRHS</t>
  </si>
  <si>
    <t>Coordinación médica, Grupo auditor.</t>
  </si>
  <si>
    <t>En éste trimestre solo se evaluó la adherencia a guías de atención de los programas de crecimiento y desarrollo y de HTA.</t>
  </si>
  <si>
    <t>Además de la evaluación a la adherencia a guías de atención de los programas de crecimiento y desarrollo y de HTA. También se priorizaron y evaluaron algunas guías de atención institucionales en el servicio de consulta externa.</t>
  </si>
  <si>
    <t>Se ha continuado con la adopción de las guías de atención institucionales en el servicio de consulta externa; los adelantos no han sido fáciles ya que el proceso de implementación de las guías ha requerido el concurso de varios funcionarios con distintos perfiles en la E.S.E. VIDASINÚ.</t>
  </si>
  <si>
    <t>En el primer trimestre solo se logró realizar algunas campañas educativas sobre humanización del servicio, así mismo se realizó la planeación para el inicio de la documentación completa e implementación del programa de humanización.</t>
  </si>
  <si>
    <t>En el segundo trimestre se logró documentar la política de humanización y organizar un cronograma de trabajo, pero se sigue trabajando en la documentación completa e implementación del programa de humanización.</t>
  </si>
  <si>
    <t>TOTAL CADA ACTIVIDAD</t>
  </si>
  <si>
    <t>En el cuarto trimestre se continuó con las auditorias de calidad realizadas en las diferentes UPSS, se verificó la calidad del diligenciamiento de las historias clínicas y en la implementación de los temas relacionados con seguridad del paciente; además se logró la actualización documental en aras de habilitar el nuevo Hospital la Gloria.</t>
  </si>
  <si>
    <t>Intervenir las acciones de mejora derivadas de las auditorias realizadas y plantear acciones preventivas para la no repetición en la nueva vigencia.</t>
  </si>
  <si>
    <t>Se realizó seguimiento y se aplicaron los ajustes correspondientes, derivados de los resultados de la  autoevaluación de los requisitos mínimos de habilitación. Se continuaron las visitas faltantes a las UPSS programadas</t>
  </si>
  <si>
    <t>Realizar el seguimiento correspondiente a las actividades de mejora derivadas de los resultados de dicho proceso</t>
  </si>
  <si>
    <t>Se han realizado y documentado las auditorias del programa anual de auditorias, se han tomado los correctivos correspondiente de los resultados de dichas auditorias. Se ejecutaron los ajustes planteados en el cronograma, debido a la habilitación del Hospital La Gloria.</t>
  </si>
  <si>
    <t>Se definieron los responsables y las fuentes de datos para el inventario de indicadores institucionales. Se reportó de manera oportuna todos los indicadores de obligatorio reporte.</t>
  </si>
  <si>
    <t>Se ha continuado con la realización de las actividades descritas en la ruta crítica del PAMEC. Se continua con la preparación para el reporte de los resultados de la ruta crítica una vez se publique la norma correspondiente.</t>
  </si>
  <si>
    <t>Continuar con el seguimiento y ajuste de acuerdo a los resultados en cada etapa de la ruta crítica del PAMEC.</t>
  </si>
  <si>
    <t>Se han adoptado varios criterios de los estándares de acreditación, gracias al cierre de ciclos del PAMEC, como por ejemplo criterios para para las instituciones y que trabajan en red y el estándar 48 que trata de los pacientes consultadores crónicos.</t>
  </si>
  <si>
    <t>Se realizó el cierre de ciclos del PAMEC de la vigencia, en este trimestre continuaron los avances significativos en lo relacionado Seguridad del paciente</t>
  </si>
  <si>
    <t>Seguimiento y ajustes de acuerdo a los resultados en cada etapa de la ruta crítica del PAMEC</t>
  </si>
  <si>
    <t>Se ha continuado con la implementación de las mejoras que han resultado de las auditorías internas y externas que han sido considerados como pertinentes, se aplicaron así mismo los ajustes correspondientes derivados de éstas auditorias.</t>
  </si>
  <si>
    <t>Continuar con el seguimiento a los planes de mejora o ajustes que resultaron de las auditorias aplicadas, y plantear acciones preventivas para evitar la repetición de hallazgos.</t>
  </si>
  <si>
    <r>
      <rPr>
        <sz val="10"/>
        <color indexed="8"/>
        <rFont val="GothamBook"/>
        <family val="3"/>
      </rPr>
      <t xml:space="preserve">OBJETIVO: Realizar seguimiento y evaluación al cumplimiento de los estándares de habilitación mediante la verificación de ellos,  para asegurar la calidad en la prestación de los servicio de salud. </t>
    </r>
  </si>
  <si>
    <r>
      <rPr>
        <b/>
        <sz val="10"/>
        <color indexed="8"/>
        <rFont val="GothamBook"/>
        <family val="3"/>
      </rPr>
      <t>OBJETIVO 1 :</t>
    </r>
    <r>
      <rPr>
        <sz val="10"/>
        <color indexed="8"/>
        <rFont val="GothamBook"/>
        <family val="3"/>
      </rPr>
      <t xml:space="preserve">Hacer efectivo el recaudo financiero por la venta de servicios a nuestros clientes, para garantizar el buen funcionamiento Institucional.
</t>
    </r>
  </si>
  <si>
    <t>N° total de actividades cumplidas/N° de actividades contenidas en el Plan de Trabajo Anual 20/20</t>
  </si>
  <si>
    <t>CONTINUAR CON LAS ACTIVIDADES QUE SE PROGRAMARAN EN EL PLAN ANUAL DE TRABAJO AÑO 2017</t>
  </si>
  <si>
    <t>N° de actividades educativas desarrolladas/N° total de actividades educativas programadas 4/5</t>
  </si>
  <si>
    <t>REALIZACIÓN DEL CRONOGRAMA DE CAPACITACIONES</t>
  </si>
  <si>
    <t>REALIZAR CRONOGRAMA DE CAPACITACIONES PARA EL AÑO 2017 E INCLUIR LAS QUE NO SE REALIZARON ESTE AÑO</t>
  </si>
  <si>
    <t>N° de inspecciones realizadas/N° de inspecciones planeadas 5/5</t>
  </si>
  <si>
    <t>REALIZACIÓN DE LAS INSPECCIONES PROGRAMADAS</t>
  </si>
  <si>
    <t>REALIZAR CRONOGRAMA DE INSPECCIONES AÑO 2017</t>
  </si>
  <si>
    <t>N° de riesgos intervenidos/N° total de riesgos identificados 2/2</t>
  </si>
  <si>
    <t>SE REALIZO MATRIZ DE PELIGROS PARA EDMUNDO LOPEZ Y SERVICIOS AMIGABLES</t>
  </si>
  <si>
    <t xml:space="preserve">REALIZAR MATRIZ DE PELIGROS PARA LA GLORIA, SIAU. </t>
  </si>
  <si>
    <t>SE SOCIALIZO MATRIZ AL COPASST</t>
  </si>
  <si>
    <t xml:space="preserve">REALIZAR SOCIALIZACIÓN CON LOS TRABAJADORES </t>
  </si>
  <si>
    <t>N° de Plan de Emergencia implementados/N° de sedes 1/1</t>
  </si>
  <si>
    <t xml:space="preserve"> SE REALIZARON LOS PLANES DE EMERGENCIA PROGRAMADOS DE LA ZONA URBANA</t>
  </si>
  <si>
    <t>REALIZAR PLAN DE EMERGENCIA DE LA SEDE DE SIAU Y ZONA RURAL</t>
  </si>
  <si>
    <r>
      <rPr>
        <sz val="10"/>
        <color indexed="8"/>
        <rFont val="GothamBook"/>
        <family val="3"/>
      </rPr>
      <t>OBJETIVO: Realizar actividades de Promoción,  protección de la salud y Prevención de lesiones y enfermedades laborales que permitan mejorar las condiciones de trabajo de los trabajadores.</t>
    </r>
  </si>
  <si>
    <t>Realizar análisis para el desarrollo de la administración y control del presupuesto de la institución para la vigencia 2016</t>
  </si>
  <si>
    <t xml:space="preserve">Proyección del presupuesto 2016 </t>
  </si>
  <si>
    <t>Se realizaron estudios y análisis referentes a la ejecución de los recursos teniendo en cuenta las principales necesidades de la entidad para el primer trimestre de la vigencia 2016.</t>
  </si>
  <si>
    <t>Seguir con le ejecución de recursos y control sobre los mismos.</t>
  </si>
  <si>
    <t>Se realizaron estudios y análisis referentes a la ejecución de los recursos teniendo en cuenta las principales necesidades de la entidad para el segundo trimestre de la vigencia 2016.</t>
  </si>
  <si>
    <t>Se realizaron estudios y análisis referentes a la ejecución de los recursos teniendo en cuenta las principales necesidades de la entidad para el tercer  trimestre de la vigencia 2016.</t>
  </si>
  <si>
    <t>Realizar análisis de prioridades presupuestales, de acuerdo a las necesidades de la institución.</t>
  </si>
  <si>
    <t>Se realizaron estudios y análisis erefentes a la ejecución de los recursos teniendo en cuenta las principales necesidades de la entidad para el primer trimestre de la vigencia 2016.</t>
  </si>
  <si>
    <t>Seguir con le ejecución de recursos y priorizar las necesidades de la ESE-</t>
  </si>
  <si>
    <t>Seguir con la ejecución de los recursos proyectados para el tercer trimestre de la vigencia 2016.</t>
  </si>
  <si>
    <t>Se realizaron estudios y análisis referentes a la ejecución de los recursos teniendo en cuenta las principales necesidades de la entidad para el tercer trimestre de la vigencia 2016.</t>
  </si>
  <si>
    <t>Seguir con la ejecución de los recursos proyectados para el cuarto trimestre de la vigencia 2016.</t>
  </si>
  <si>
    <t>Se realizaron estudios y análisis referentes a la ejecución de los recursos teniendo en cuenta las principales necesidades de la entidad para el cuarto trimestre de la vigencia 2016.</t>
  </si>
  <si>
    <t>Seguir con la ejecución de los recursos proyectados para  la vigencia 2017.</t>
  </si>
  <si>
    <t>Elaborar CDP según lo comprometido para cumplir con la actividad económica de la ese</t>
  </si>
  <si>
    <t>Se elaboraron cdp según la ejecución presupuestal para el primer trimestre  de forma consecutiva y cronológica dando cumplimiento a los requisitos legales para su emisión.</t>
  </si>
  <si>
    <t>Seguir con la elaboración de cdp según la ejecución presupuestal programada para el segundo  trimestre de 2016, dando cumplimiento a los principios del estatuto orgánico de presupuesto .</t>
  </si>
  <si>
    <t>Se proyectaron cdp según la ejecución presupuestal de manera consecutiva y cronológica.</t>
  </si>
  <si>
    <t>Seguir con la proyección cronológica de los cdp según las necesidades de la entidad para el tercer trimestre de 2016.</t>
  </si>
  <si>
    <t>Seguir con la proyección cronológica de los cdp según las necesidades de la entidad para el cuarto trimestre de 2016.</t>
  </si>
  <si>
    <t>Seguir con la proyección cronológica de lo cdp según las necesidades de la entidad para la vigencia 2017</t>
  </si>
  <si>
    <t>Elaborar CRP según lo comprometido para cumplir con la actividad económica de la ese</t>
  </si>
  <si>
    <t>Se elaboraron crp según la ejecución presupuestal para el primer trimestre  de forma consecutiva y cronológica dando cumplimiento a los requisitos legales para su emisión.</t>
  </si>
  <si>
    <t>Seguir con la elaboración de crp según la ejecución presupuestal programada para el segundo  trimestre de 2016, dando cumplimiento a los principios del estatuto orgánico de presupuesto .</t>
  </si>
  <si>
    <t>Se elaboraron CRP según la ejecución presupuestal proyectada para el segundo trimestre de la vigencia actual.</t>
  </si>
  <si>
    <t>Seguir cumpliendo con la proyección de CRP según las necesidades de la institución para el tercer trimestre de la vigencia 2016.</t>
  </si>
  <si>
    <t>Seguir cumpliendo con la proyección de CRP según las necesidades de la institución para el cuarto trimestre de la vigencia 2016.</t>
  </si>
  <si>
    <t>Se elaboraron CRP según la ejecución presupuestal proyectada para el cuarto trimestre de la vigencia actual.</t>
  </si>
  <si>
    <t>Seguir cumpliendo con la proyección de CRP según las necesidades de la institución para la vigencia 2017.</t>
  </si>
  <si>
    <t>Realizar proyección de las autorizaciones de pago, para el cumplimiento de las obligaciones contraídas con terceros.</t>
  </si>
  <si>
    <t xml:space="preserve">Seguir generando actos administrativos como soporte a todo lo que se ejecute en la institución. </t>
  </si>
  <si>
    <t>Todos las afectaciones presupuestales fueron soportadas por actos administrativos en donde reza el tipo de contratación que se realizo.</t>
  </si>
  <si>
    <t>Seguir proyectando actos administrativos según las contratación de la institución con terceros.</t>
  </si>
  <si>
    <t xml:space="preserve">Información generada por por todas las áreas financieras de la institución en el primer trimestre de la vigencia 2015 </t>
  </si>
  <si>
    <t>Seguir con el envió de informes a los entes de control en las fechas estipuladas por ellos para el segundo trimestre de la vigencia 2016.</t>
  </si>
  <si>
    <t>Se enviaron informe  de forma oportuna a los entes de control que lo requirieron en las fechas estipuladas por ellos para dar cumplimiento a la normatividad vigente</t>
  </si>
  <si>
    <t>Seguir con el envió de informes a los entes de control en las fechas estipuladas por ellos para el tercer trimestre de la vigencia 2016.</t>
  </si>
  <si>
    <t xml:space="preserve">Información generada por  todas las áreas financieras de la institución en el primer trimestre de la vigencia 2015 </t>
  </si>
  <si>
    <t>Seguir con el envió de informes a los entes de control en las fechas estipuladas por ellos para el cuarto trimestre de la vigencia 2016.</t>
  </si>
  <si>
    <t>Seguir con el envió de informes a los entes de control en las fechas estipuladas por ellos para  la vigencia 2017.</t>
  </si>
  <si>
    <t xml:space="preserve">Realizar informes y estudios de planeación de la Subdirección Administrativa y Financiera y Ordenador del Gasto que soporten la toma de decisiones de la institución. </t>
  </si>
  <si>
    <t>Informe de presupuesto en relación e la ejecución de los recursos.</t>
  </si>
  <si>
    <t>Se presentan informes trimestrales a  la gerencia y subdirección administrativa en referencia a la ejecución presupuestal del primer trimestre de la vigencia 2016, con el objetivo de generar ideas para la toma de decisiones de la ESE.</t>
  </si>
  <si>
    <t>Seguir con la ejecución y análisis de ingresos y gastos para el segundo trimestre de la vigencia 2016.</t>
  </si>
  <si>
    <t>Se presentaron informes trimestrales a la alta dirección, en donde se analizo la ejecución presupuestal del segundo trimestre y se tomaron decisiones de que proyecciones deberían realizarse para el tercer trimestre de 2016.</t>
  </si>
  <si>
    <t>Seguir con la ejecución y análisis de ingresos y gastos para el tercer trimestre de la vigencia 2016.</t>
  </si>
  <si>
    <t>Se presentaron informes trimestrales a la alta dirección, en donde se analizo la ejecución presupuestal del tercer trimestre y se tomaron decisiones de que proyecciones deberían realizarse para el cuarto trimestre de 2016.</t>
  </si>
  <si>
    <t xml:space="preserve">Proyección del acuerdo de presupuesto para la vigencia 2017. </t>
  </si>
  <si>
    <t>Se presentaron informes trimestrales a la alta dirección, en donde se analizo la ejecución presupuestal del cuarto  trimestre y se tomaron decisiones de que proyecciones para el acuerdo de presupuesto para la vigencia 2017, para ser avalado por la junta directiva de la ESE VIDASINU.</t>
  </si>
  <si>
    <t>EJECUTAR Y EVALUAR EL PLAN INSTITUCIONAL DE FORMACIÓN Y CAPACITACIÓN 2015</t>
  </si>
  <si>
    <t>ESTABLECER UN FORMATO PARA EVALUAR LAS CAPACITACIONES.</t>
  </si>
  <si>
    <t>DAPF SUMINISTRA EL NUEVO FORMATO PARA EVALUAR LAS CAPACITACIONES</t>
  </si>
  <si>
    <t>REALIZAR LOS AJUSTES PARA ADAPTACION DEL FORMATO A NUESTRAS NECESIDADES</t>
  </si>
  <si>
    <t>FORTALECER LA SENSIBILIZACIÓN DE LA NUEVA POLITICA.</t>
  </si>
  <si>
    <t>RECOPILACION DE TODAS Y CADA UNA DE LAS TEMATICAS VISTAS EN EL PROCESO Y CREAR UN SOLO ARCHIVO Y ENTREGAR A CADA PERSONAL DE NUEVO INGRESO.</t>
  </si>
  <si>
    <t>ACTUALIZACION DE TEMATICAS DE INDUCCIÓN DE ACUERDO AL PLAN DE CAPACITACION.</t>
  </si>
  <si>
    <t>ACTUALIZACION CONTINUA</t>
  </si>
  <si>
    <t>HOJAS DE VIDA ACTUALIZADAS Y ESCANEADAS</t>
  </si>
  <si>
    <t>Rendir informes a los entes de control, dándole cumplimiento a la normatividad vigente.</t>
  </si>
  <si>
    <t>Envió de informes solicitados por los entes de control</t>
  </si>
  <si>
    <t>Enviar informes o información requerida por entes de control o terceros de forma oportuna</t>
  </si>
  <si>
    <t>Generar información oportuna para así seguir dando cumplimiento a lo exigido por los entes de control.</t>
  </si>
  <si>
    <t>EVALUACIÓN DE GESTIÓN POR DEPENDENCIAS</t>
  </si>
  <si>
    <t>ÁREA</t>
  </si>
  <si>
    <t>CALIFICACIÓN%</t>
  </si>
  <si>
    <t>ALMACEN</t>
  </si>
  <si>
    <t>CALIDAD</t>
  </si>
  <si>
    <t>CARTERA</t>
  </si>
  <si>
    <t xml:space="preserve">CONTABILIDAD </t>
  </si>
  <si>
    <t>GESTIÓN AMBIENTAL</t>
  </si>
  <si>
    <t>JURIDICA</t>
  </si>
  <si>
    <t>SEGURIDAD Y SALUD EN EL TRABAJO</t>
  </si>
  <si>
    <t>SISTEMA DE INFORMACIÓN Y ATENCIÓN AL USUARIO</t>
  </si>
  <si>
    <t>SUBDIRECCIÓN ADMINISTRATIVA</t>
  </si>
  <si>
    <t>SUBDIRECCIÓN CIENTIFICA</t>
  </si>
  <si>
    <t>PRESUPUESTO</t>
  </si>
  <si>
    <t>TALENTO HUMANO</t>
  </si>
  <si>
    <t>TESORERIA</t>
  </si>
  <si>
    <t>RECEPCIÓN Y GESTION DOCUMENTAL</t>
  </si>
  <si>
    <t>Adquirir nueva póliza de aseguramiento para la vigencia 2017.</t>
  </si>
  <si>
    <t>Se termino  la depuración de los inventarios con ayuda de la asesoría externa, los cuales se cruzaron con el área de contabilidad, en donde se arrojo un resultado, donde se generaron saldos , los cuales se les esta aplicando proceso de ajustes y de esta manera se utilizó la información para dar cumplimiento al llevar los estados financieros a 2017 bajo NIIF</t>
  </si>
  <si>
    <t>Se ejecutaron las proyecciones que se tenían definidas para el cuarto  trimestre de la vigencia actual.</t>
  </si>
  <si>
    <t>Seguir con la ejecución de lo proyectado para  la vigencia 2017  según las necesidades que presente  para cubrir la demanda de los servicios prestados por la institución.</t>
  </si>
  <si>
    <t>Se realizo inventario con corte a 31 de diciembre  de 2016,en donde se verificaron las existencias físicas de elementos de consumo y devolutivos, esto también se realizo con el fin de aplicar la depuración a  los inventario y hacer los ajustes necesarios para la comenzar a generar estados financieros a 1 de enero de 2017, bajo normas internacionales financieras NIIF  ante la Contaduría Nacional de la Nación, en referencia a la Resolución 414 de 2014.</t>
  </si>
  <si>
    <t>Seguir realizando revisiones aleatorias a los bienes que se encuentran en bodega y compararlos con sistema de información de almacén.</t>
  </si>
  <si>
    <t>Se debe realizar evaluación de proveedores al de realizar la contratación para la vigencia 2017.</t>
  </si>
  <si>
    <t>Se verifico que los activos adquiridos en el cuarto trimestre de la vigencia actual se encuentran incluidos en la póliza de aseguramiento de bienes de la institución.</t>
  </si>
  <si>
    <t xml:space="preserve">Se realizó seguimiento y se aplicaron los ajustes correspondientes, derivados de los resultados de la  autoevaluación de los requisitos mínimos de habilitación; realizados de acuerdo al cronograma de auditoria. </t>
  </si>
  <si>
    <t>Lista de chequeo del manual de habilitación de la Resolución 2003 de 2015, Cronograma auditorias 2016.</t>
  </si>
  <si>
    <t>Se realizó seguimiento y se aplicaron los ajustes correspondientes, derivados de los resultados de la  autoevaluación de los requisitos mínimos de habilitación; realizados de acuerdo al cronograma de auditoria. Los informes de las verificaciones de infraestructura física se consolidan para q sirvan de sustrato al área de gerencia para mejoras en las instalaciones.</t>
  </si>
  <si>
    <t>Se realizó seguimiento y se aplicaron los ajustes correspondientes, derivados de los resultados de la  autoevaluación de los requisitos mínimos de habilitación; realizados de acuerdo al cronograma de auditoria. Se disminuyeron las visitas a varias de las UPSS programadas</t>
  </si>
  <si>
    <t>Se ha realizado análisis y monitoreo periódico de los indicadores de acuerdo al reporte de los datos relacionados en de la circular 030, decreto 2193, Resolución 743, Resolución 4505 y circular 056.</t>
  </si>
  <si>
    <t>Continuar el análisis de los resultados de los indicadores y realizar los ajustes correspondientes de acuerdo a dichos resultados.</t>
  </si>
  <si>
    <t>Se ha realizado análisis y monitoreo periódico de los indicadores de acuerdo al reporte de los datos relacionados en de la circular 030, decreto 2193, Resolución 743, Resolución 4505 y circular 056. Además se realizó reporte oportuno de los datos del decreto 2193 y de la resolución 256 del 2016.</t>
  </si>
  <si>
    <t>Se ha realizado análisis y monitoreo periódico de los indicadores de acuerdo al reporte de los datos relacionados en de la circular 030, decreto 2193, Resolución 743, Resolución 4505 y circular 056. También se compilaron los datos del decreto 2193 y de la resolución 256 del 2016, preparándonos para la próxima fecha de reporte.</t>
  </si>
  <si>
    <t>Verificación y Evaluación del resultado de planes de mejora establecidos por auditorias internas y externas durante el periodo.</t>
  </si>
  <si>
    <t>Se ha realizado análisis y seguimiento de los resultados de las auditorías internas y externas, se aplican los ajustes correspondientes derivados de éstas auditorias.</t>
  </si>
  <si>
    <t>Seguir con la gestión de cobro a las eps  que le adeudan recursos por los servicios prestados por la ESE, en acompañamiento con la oficina jurídica para la vigencia 2017</t>
  </si>
  <si>
    <t>Se deben programar comités de sostenibilidad contable, para dejar por sentado el proceso de depuración y bajas de la cartera.</t>
  </si>
  <si>
    <t>Se enviaron los informes correspondientes al tercer  trimestre, en las fechas estipuladas.</t>
  </si>
  <si>
    <t>Se enviaron los informes correspondientes al cuarto   trimestre, en las fechas estipuladas.</t>
  </si>
  <si>
    <t xml:space="preserve">Reuniones programadas por auditor de cuentas con es </t>
  </si>
  <si>
    <t>Implementación del manual de cartera para la vigencia 2017.</t>
  </si>
  <si>
    <t>Análisis financiero de la institución del primer trimestre de la vigencia 2016.</t>
  </si>
  <si>
    <t>Se realizo análisis de la información financiera generada por la entidad, con el fin de ser usada para la planificación de los recursos de la ESE.</t>
  </si>
  <si>
    <t>Seguir generando información efectiva y eficiente para ayudar a la  planificación de recursos de la ESE.</t>
  </si>
  <si>
    <t>Aanalis financiero de la institución del primer trimestre de la vigencia 2016.</t>
  </si>
  <si>
    <t>Se realizo análisis de la información financiera generada por la entidad, con el fin de ser usada para la planificación de los recurso de la ESE.</t>
  </si>
  <si>
    <t>Se realizo análisis de la información financiera generadad por la entidad, con el fin de ser usada para la planificación de los recurso de la ESE.</t>
  </si>
  <si>
    <t>Capacitación de personal área financiera</t>
  </si>
  <si>
    <t>Se cuenta con asesoría externa con respecto ala Resolución 414 de 2014.</t>
  </si>
  <si>
    <t>Seguir con la implementación y capacitación de los funcionarios en le área financiera, en lo referente a la Resolución 414 de 2014.</t>
  </si>
  <si>
    <t>El proceso de implementación de la Resolución 414 de 2014 ha tenido un avance significado en este trimestre, lo cual ha generado soluciones efectivas para el mejoramiento continuo de la institución.</t>
  </si>
  <si>
    <t>Presentación del ESFA ante la Contaduría General de la Nación</t>
  </si>
  <si>
    <t>Seguir llevando de forma paralela  la contabilidad precedente y las contabilidad internacional (Niif) para dar cumplimiento a la aplicación de las mismas a partir del  1 de enero de 2017.</t>
  </si>
  <si>
    <t>Elaborar nomograma para la aplicación de normas según la normatividad aplicada dentro de la institución.</t>
  </si>
  <si>
    <t>Nomograma jurídico</t>
  </si>
  <si>
    <t>Se proyectaron resoluciones  y acuerdos según la contratación realizada en el tercer  trimestre de la vigencia 2106.</t>
  </si>
  <si>
    <t>Se proyectaron resoluciones  y acuerdos según la contratación realizada en el cuarto   trimestre de la vigencia 2106.</t>
  </si>
  <si>
    <t>Seguir con las resoluciones que se proyectaran según las necesidades de contratación de la entidad para la vigencia 2017.</t>
  </si>
  <si>
    <t>Llevar a cabo la gestión de los procesos jurídicos que la institución halla contraído con terceros para la vigencia 2017.</t>
  </si>
  <si>
    <t>Seguir con la liquidación de contratos con las diferentes upss que le deben servicios prestados por la  institución.</t>
  </si>
  <si>
    <t>Proyectar  las minutas según la contratación de la ESE para el primer  trimestre de la vigencia 2017.</t>
  </si>
  <si>
    <t>Cumplir con el envió de los informes a los entes de control para el primer trimestre de la vigencia 2017.</t>
  </si>
  <si>
    <t>Reunión de comité programada para el primer  trimestre de la vigencia 2017.</t>
  </si>
  <si>
    <t>Disminuye el porcentaje de satisfacción en un 1% lo cual no es relevante   teniendo en cuenta que se debe a cierres de UPSS para mejorar en el servicio</t>
  </si>
  <si>
    <t>Realizar permanente mente encuestas de satisfacción teniendo en cuenta que es uno de los mecanismos que nos permite conocer las necesidades de los usuarios</t>
  </si>
  <si>
    <t xml:space="preserve">Aumento de satisfacción de los usuarios </t>
  </si>
  <si>
    <t>Se mantiene el porcentaje de planes de mejora utilizando la información suministrada  en los diferentes medios de comunicación de nuestros usuarios como son buzones, pagina web, línea  01800</t>
  </si>
  <si>
    <t xml:space="preserve">Se demuestra  la importancia  de conocer también las necesidades de los usuarios a través de las quejas  dando la oportunidad de solucionar el problema, mantenerlos como usuarios de nuestros servicios, </t>
  </si>
  <si>
    <t>Procesos continuos  de capacitación  buscando conocimientos y habilidades para estar al día con los cambios que se presenten  en temas de salud .
La capacitación continua significa que los trabajadores se deben encontrar preparados para avanzar, hacia mejores oportunidades ya sea dentro o fuera de la empresa</t>
  </si>
  <si>
    <t xml:space="preserve">Capacitación permanente por los diferentes canales de comunicación </t>
  </si>
  <si>
    <t xml:space="preserve">Fortalecer los conocimientos que tiene los usuarios en los temas de deberes y derechos </t>
  </si>
  <si>
    <t>Capacitar permanentemente sobre de deberes y derechos adquiridos como usuarios en el régimen subsidiado</t>
  </si>
  <si>
    <t>Aumentar los conocimientos  en relación a servicios , deberes y derechos</t>
  </si>
  <si>
    <t xml:space="preserve">Mantener a los usuarios permanentemente actualizados frente a los cambios científicos y tecnológicos que se presente </t>
  </si>
  <si>
    <t>Actas de comité</t>
  </si>
  <si>
    <t>La subdirección administrativa en conjunto con la Gerencia, realiza comités en donde se evalúan los compromisos adquiridos por cada uno de los jefes de área y coordinadores de servicios, los cuales están a cargo de diferentes upss, con el fin de prestar acompañamiento y seguimiento en cada una de ellas.</t>
  </si>
  <si>
    <t>Seguir con los comités de gerencia , para evaluar las actividades que se trabajan en cada una de las upss.</t>
  </si>
  <si>
    <t>Se vienen priorizando las necesidades de la institución, en cada una de las urgencias y upss.</t>
  </si>
  <si>
    <t>Tomar acciones correctivas en lo referente al cumplimiento de la normatividad vigente en la prestación de servicios de salud, en referencia a la Resolución 2003 de 2014 y la Resolución 4445 de 1996 entre otras.</t>
  </si>
  <si>
    <t>Seguir con lo  referente al cumplimiento de la normatividad vigente para la prestación de servicios de salud, según  la Resolución 2003 de 2014 y la Resolución 4445 de 1996 entre otras.</t>
  </si>
  <si>
    <t>Manual de políticas contables</t>
  </si>
  <si>
    <t>Se llevan a cabo los procesos en donde se encuentran inmersas las políticas y objetivos estratégicos coherentes con el propósito de la organización.</t>
  </si>
  <si>
    <t>Se deben  llevar a cabo los procesos asistenciales y administrativos, de acuerdo a lineamientos contemplados en la visión y misión de la  institución.</t>
  </si>
  <si>
    <t xml:space="preserve">La políticas contables de la institución se encuentran en etapa de actualización, debido a que se deben hacer algunas ajustes para que estas estén acordes con los procesos que están definidos en el área financiera y administrativa de la ESE.                                                                                                                                                                                                                                                                                                                                                                                                                                                                                                                                                                                                                                                                                                                                                                                                                                                                                                                                                                                                                                                                                                                                                                                                                                                                                                                                                                                                                                                                                                                                                                                                                                                                                                                                                                                                                                                                                                                                                                                                                                                                                                                                                                                                                                                                                                                                                                                                                                                                                                                                                                                                                                                                                                                                                                                                                                                                                                                                                                                                                                                                                                                                                                                                                                                                                                                                                                                                                                                                                                                                                                                                                                                                                                                                                                                                                                                                                                                                                                                                                                                                                                                                                                                                                                                                                                                                                                                                                                                                                                                                                                                                                                                                                                                                                                                                                                                                                                                                                                                                                                                                                                                                                                                                                                                                                                                                                                                                                                                                                                                                                                                                                                                                                                                                                                                                                                                                                                                                                                                                                                                                                                                                                                                                                                                                                                                                                                                                                                                                                                                                                                                                                                                                                                                                                                                                                                                                                                                                                                                                                                                                                                                                                                                                                                                                                                                                                                                                                                                                                                                                                                                                                                                                                                                                                                                                                                                                                                                                                                                                                                                                                                                                                                                                                                                                                                                                                                                                                                                                                                                                                                                                                                                                                                                                                                                                                                                                                                                                                                                                                                                                                                                                                                                                                                                                                                                                                                                                                                                                                                                                                                                                                                                                                                                                                                                                                                                                                                                                                                                                                                                                                                                                                                                                                                                                                                                                                                                                                                                                                                                                                                                                                                                                                                                                                                                                                                                                                                                                                                                                                                                                                                                                                                                                                                                                                                                                                                                                                                                                                                                                                                                                                                                                                                                                                                                                                                                                                                                                                                                                                                                                                                                                                                                                                                                                                                                                                                                                                                                                                                                                                                                                                                                                                                                                                                                                                                                                                                                                                                                                                                                                                                                                                                                                                                                                                                                                                                                                                                                                                                                                                                                                                                                                                                                                                                                                                                                                                                                                                                                                                                                                                                                                                                                                                                                                                                                                                                                                                                                                                                                                                                                                                                                                                                                                                                                                                                                                                                                                                                                                                                                                                                                                                                                                                                                                                                                                                                                                                                                                                                                                                                                                                                                                                                                                                                                                                                                                                                                                                                                                                                                                                                                                                                                                                                                                                                                                                                                                                                                                                                    </t>
  </si>
  <si>
    <t xml:space="preserve">Socializar la políticas contables </t>
  </si>
  <si>
    <t>Subdirección Administrativa y jefes de área de la Empresa</t>
  </si>
  <si>
    <t xml:space="preserve">La políticas contables de la institución se encuentran actualizadas y fueron enviadas a la contaduría General de La Nación en las fechas estipuladas.                                                                                                                                                                                                                                                                                                                                                                                                                                                                                                                                                                                                                                                                                                                                                                                                                                                                                                                                                                                                                                                                                                                                                                                                                                                                                                                                                                                                                                                                                                                                                                                                                                                                                                                                                                                                                                                                                                                                                                                                                                                                                                                                                                                                                                                                                                                                                                                                                                                                                                                                                                                                                                                                                                                                                                                                                                                                                                                                                                                                                                                                                                                                                                                                                                                                                                                                                                                                                                                                                                                                                                                                                                                                                                                                                                                                                                                                                                                                                                                                                                                                                                                                                                                                                                                                                                                                                                                                                                                                                                                                                                                                                                                                                                                                                                                                                                                                                                                                                                                                                                                                                                                                                                                                                                                                                                                                                                                                                                                                                                                                                                                                                                                                                                                                                                                                                                                                                                                                                                                                                                                                                                                                                                                                                                                                                                                                                                                                                                                                                                                                                                                                                                                                                                                                                                                                                                                                                                                                                                                                                                                                                                                                                                                                                                                                                                                                                                                                                                                                                                                                                                                                                                                                                                                                                                                                                                                                                                                                                                                                                                                                                                                                                                                                                                                                                                                                                                                                                                                                                                                                                                                                                                                                                                                                                                                                                                                                                                                                                                                                                                                                                                                                                                                                                                                                                                                                                                                                                                                                                                                                                                                                                                                                                                                                                                                                                                                                                                                                                                                                                                                                                                                                                                                                                                                                                                                                                                                                                                                                                                                                                                                                                                                                                                                                                                                                                                                                                                                                                                                                                                                                                                                                                                                                                                                                                                                                                                                                                                                                                                                                                                                                                                                                                                                                                                                                                                                                                                                                                                                                                                                                                                                                                                                                                                                                                                                                                                                                                                                                                                                                                                                                                                                                                                                                                                                                                                                                                                                                                                                                                                                                                                                                                                                                                                                                                                                                                                                                                                                                                                                                                                                                                                                                                                                                                                                                                                                                                                                                                                                                                                                                                                                                                                                                                                                                                                                                                                                                                                                                                                                                                                                                                                                                                                                                                                                                                                                                                                                                                                                                                                                                                                                                                                                                                                                                                                                                                                                                                                                                                                                                                                                                                                                                                                                                                                                                                                                                                                                                                                                                                                                                                                                                                                                                                                                                                                                                                                                                                                                                                                    </t>
  </si>
  <si>
    <t>Aplicación de las políticas contables en los procesos financieros de la entidad.</t>
  </si>
  <si>
    <t>Realizar seguimiento a la planificación de los recursos según las necesidades de la institución.</t>
  </si>
  <si>
    <t>Cronograma de comités mensuales.</t>
  </si>
  <si>
    <t>En el primer trimestre de la vigencia actual se utilizaron los recursos según la planificación realizada por la gerencia y subdirección administrativa, teniendo en cuenta las necesidades de la instrucción en las zonas rural y urbana.</t>
  </si>
  <si>
    <t>planificar  y apropiar los recursos necesarios que se deben ejecutar para el segundo trimestre del 2016, después de realizar un  análisis de los gastos de la institución.</t>
  </si>
  <si>
    <t>En el segundo trimestre de la vigencia actual se utilizaron los recursos según la planificación realizada por la gerencia y subdirección administrativa, teniendo en cuenta las necesidades de la instrucción en las zonas rural y urbana.</t>
  </si>
  <si>
    <t>planificar  y apropiar los recursos necesarios que se deben ejecutar para el tercer trimestre del 2016, después de realizar un  análisis de los gastos de la institución.</t>
  </si>
  <si>
    <t>En el tercer trimestre de la vigencia actual se utilizaron los recursos según la planificación realizada por la gerencia y subdirección administrativa, teniendo en cuenta las necesidades de la instucion en las zonas rural y urbana.</t>
  </si>
  <si>
    <t>planificar  y apropiar los recursos necesarios que se deben ejecutar para el cuarto trimestre del 2016, después de realizar un  análisis de los gastos de la institución.</t>
  </si>
  <si>
    <t>En el cuarto  trimestre de la vigencia actual se utilizaron los recursos según la planificación realizada por la gerencia y subdirección administrativa, teniendo en cuenta las necesidades de la instucion en las zonas rural y urbana.</t>
  </si>
  <si>
    <t>planificar  y apropiar los recursos necesarios que se deben ejecutar para la vigencia 2017 , después de realizar un  análisis de los gastos de las necesidades de la institución.</t>
  </si>
  <si>
    <t>Programar y elaborar seguimiento a la ejecución de ingresos y gastos de la vigencia 2015, según la planificación de los recursos de la institución.</t>
  </si>
  <si>
    <t>Ejecución de ingresos y gastos del primer trimestre de la vigencia 2016.</t>
  </si>
  <si>
    <t>Se debe realizar seguimiento   por parte de la subdirección administrativa a la ejecución trimestral del presupuesto, correspondiente al segundo trimestre de la vigencia actual.</t>
  </si>
  <si>
    <t>Se realizo seguimiento por parte de la subdirección administrativa a la ejecución trimestral del presupuesto, en donde se revisaron los rubros mas representativos y analizar en que se invirtieron esos recursos para cumplir con las necesidades de la institución.</t>
  </si>
  <si>
    <t>Se debe seguir con el seguimiento de la apropiación de los recursos que van a ser   invertidos en el tercer trimestre de la vigencia 20016.</t>
  </si>
  <si>
    <t>Se debe seguir con el seguimiento de la apropiación de los recursos que van a ser   invertidos en el cuarto trimestre de la vigencia 20016.</t>
  </si>
  <si>
    <t>Realizar seguimiento a la planificación y   y apropiación de  los recursos  que se deben ejecutar para la vigencia 2017 , después de realizar un  análisis de las necesidades de la institución.</t>
  </si>
  <si>
    <t>Coordinar la formulación del presupuesto, la programación de la ejecución presupuestal, con la oficina de subdirección administrativa, para realizar  evaluación de la gestión  y de la planificación basada en  resultados.</t>
  </si>
  <si>
    <t>Se realizo seguimiento a los rubros apropiados para el primer trimestre del 2016, los cuales fueron analizados por la subdirección administrativa y financiera y la oficina de presupuesto, con el fin de medir el porcentaje de ejecución de ingresos y gastos de la institución para el periodo en estudio.</t>
  </si>
  <si>
    <t>Llevar a cabo la ejecución presupuestal programada para el segundo trimestre de la vigencia actual.</t>
  </si>
  <si>
    <t>Se realizo seguimiento a los rubros apropiados para el segundo trimestre del 2016, los cuales fueron analizados por la subdirección administrativa y financiera y la oficina de presupuesto, con el fin de medir el porcentaje de ejecución de ingresos y gastos de la institución para el periodo en estudio.</t>
  </si>
  <si>
    <t>Llevar a cabo la ejecución presupuestal programada para el tercer trimestre de la vigencia actual.</t>
  </si>
  <si>
    <t>Se realizo seguimiento a los rubros apropiados para el tercer trimestre del 2016, los cuales fueron analizados por la subdirección administrativa y financiera y la oficina de presupuesto, con el fin de medir el porcentaje de ejecución de ingresos y gastos de la institución para el periodo en estudio.</t>
  </si>
  <si>
    <t>Llevar a cabo la ejecución presupuestal programada para el cuarto trimestre de la vigencia actual.</t>
  </si>
  <si>
    <t>Se realizo seguimiento a los rubros apropiados para el cuarto trimestre del 2016, los cuales fueron analizados por la subdirección administrativa y financiera y la oficina de presupuesto, con el fin de medir el porcentaje de ejecución de ingresos y gastos de la institución para el periodo en estudio.</t>
  </si>
  <si>
    <t>Llevar a cabo la ejecución presupuestal programada para la vigencia 2017</t>
  </si>
  <si>
    <t>Realizar los comités institucionales según la programación de las áreas responsables de cada uno de ellos, con el fin de dar cumplimiento a ala normatividad vigente.</t>
  </si>
  <si>
    <t>Subdirección Administrativa y jefes de área administrativa</t>
  </si>
  <si>
    <t xml:space="preserve">Comités programados por el ares de talento humano </t>
  </si>
  <si>
    <t>Se llevaron a cabo los diferentes comités programados para el primer trimestre de la vigencia actual.</t>
  </si>
  <si>
    <t>Realizar los comités programados para el segundo trimestre de la vigencia 2016.</t>
  </si>
  <si>
    <t>Se llevaron a cabo los diferentes comités programados para el tercer trimestre de la vigencia actual.</t>
  </si>
  <si>
    <t>Cumplir con los compromisos acordados en cada uno de los comités que se llevaron a cabo para el segundo trimestre, con el objetivo de realizar seguimiento en las actividades a cumplir.</t>
  </si>
  <si>
    <t>Cumplir con los compromisos acordados en cada uno de los comités que se llevaron a cabo para el cuarto trimestre, con el objetivo de realizar seguimiento en las actividades a cumplir.</t>
  </si>
  <si>
    <t>Se llevaron a cabo los diferentes comités programados para el cuarto  trimestre de la vigencia actual.</t>
  </si>
  <si>
    <t>Seguir con los  compromisos acordados en cada uno de los comités que se llevaron a cabo para el cuarto trimestre, con el objetivo de realizar seguimiento en las actividades a cumplir, para la vigencia 2017</t>
  </si>
  <si>
    <t>Implementación de la Resolución 414 de 2014.</t>
  </si>
  <si>
    <t>Subdirección administrativa y financiera y equipo del área financiera</t>
  </si>
  <si>
    <t>Se esta llevando a cabo proceso de implementación de Resolución 414 a través de asesorías externas.</t>
  </si>
  <si>
    <t>Seguir con el proceso de implementación de la Resolución 414 de 2014. con ayuda de la asesoría externa y el grupo de trabajo del área financiera de la institución.</t>
  </si>
  <si>
    <t>Información contable y fiemanciera a diciembre 31 de 2015.</t>
  </si>
  <si>
    <t>Se realizo proceso de depuración de información por parte de la firma asesora y el área financiera de la ESE, con el objetivo de ir tomando información real para el ESFA,el cual debe ser enviado a septiembre 16 de 2016 a los entes de control que los exigen.</t>
  </si>
  <si>
    <t>Se esta a la espera de presentar el ESFA y las políticas contables bajo el marco de la Resolución 414 de 2014, con el fin de dar cumplimiento a lo requerido por los entes de control que lo exigen.</t>
  </si>
  <si>
    <t>Se realizo envió del  ESFA, a la contaduría General de la Nación, el 16 de septiembre de la vigencia actual.</t>
  </si>
  <si>
    <t>Se esta a la espera de presentar estados financieros bajo el marco de la Resolución 414 de 2014, con el fin de dar cumplimiento a lo requerido por los entes de control según la normatividad vigente a partir del 1 de enero de 2017.</t>
  </si>
  <si>
    <t>Presentación de los  estados financieros bajo el marco de la Resolución 414 de 2014, con el fin de dar cumplimiento a lo requerido por los entes de control según la normatividad vigente a partir del 1 de enero de 2017.</t>
  </si>
  <si>
    <t xml:space="preserve">Implementación  y socialización de las políticas contables y financieras de la institución. </t>
  </si>
  <si>
    <t>Asesoría externa y grupo financiero de la ESE.</t>
  </si>
  <si>
    <t>Se esta llevando a cabo el proceso de depuración de información financiera, con el fin de ir tomando los datos necesarios y montar los nuevos estados financieros bajo normas internacionales de contabilidad.</t>
  </si>
  <si>
    <t>Se depuraron las cuentas de propiedad, planta y equipo y cartera, lo cual en estos  momentos esta en etapa de conciliación entre las áreas de almecen,cartera y contabilidad.</t>
  </si>
  <si>
    <t>Se realizo asesoría con cada uno de los jefes de oficina del área financiera, en donde se generaron pregunta y se dio respuesta a las mismas, aquí se acordaron algunos compromisos, los cuales deben cumplirse para seguir con el proceso de implementación de la Resolución 414 de 2014.</t>
  </si>
  <si>
    <t>Se esta a la espera a la terminación del ESFA y las políticas contables y financieras de la institucion,con el objetivo de dar cumplimiento a la entrega de información oportuna a los entes de control que la solicitan.</t>
  </si>
  <si>
    <t xml:space="preserve">Se llevaron a cabo jornada de capacitaciones en lo referente a las normas internacionales financieras, con el objetivo de seguir con el proceso de implementación de la Resolución 414 de 2014. </t>
  </si>
  <si>
    <t>Implementación del software financiera de la entidad.</t>
  </si>
  <si>
    <t xml:space="preserve">Implementación del Software </t>
  </si>
  <si>
    <t>Se esta a la espera de terminar la implemtacion del software contable y financiero de la ESE.</t>
  </si>
  <si>
    <t>Se sigue con la  implementación del software contable y financiero de la entidad.</t>
  </si>
  <si>
    <t>Realizar seguimiento al cumplimiento de los estándares de habilitación con respecto a insumos hospitalarios y mantenimiento de equipos que se encuentran en cada una de las upss de la institución.</t>
  </si>
  <si>
    <t>Se realizaron  auditorias aplicadas en las áreas asistencial y administrativa , en donde se evidenciaron algunas falencias y se generaron planes de mejoramiento para ser evaluadas para el segundo trimestre de la vigencia actual</t>
  </si>
  <si>
    <t>Seguimiento a los planes de  mejoramiento generados en las auditorias aplicadas en el primer trimestre de la vigencia 2016.</t>
  </si>
  <si>
    <t>Se realizaron auditorias en las upss de la zona rural y urbana, en donde se generaron planes de mejorara los cuales serán revisados en en auditorias programadas para el tercer trimestre de la vigencia actual.</t>
  </si>
  <si>
    <t>Se deben revisar los planes sde seguimiento generados en la auditorias aplicadas en el primer semestre de 2016.</t>
  </si>
  <si>
    <t>Se realizaron auditorias en las upss de la zona rural y urbana, en donde se generaron planes de mejora los cuales serán revisados en en auditorias programadas en la vigencia 2016.</t>
  </si>
  <si>
    <t>Vigilar el cumplimiento de los requisitos exigidos para contratar con la institucion,con el fin de llevar a cabo un proceso claro y confiable.</t>
  </si>
  <si>
    <t>Subdirección Administrativa, Jurídica</t>
  </si>
  <si>
    <t xml:space="preserve">Se realizo revisión por parte del área financiera a cada una de las cuentas que se entregan para su pago, en donde se evidencio el cumplimiento de los requisitos legales para poder acceder al pago por parte de la entidad. </t>
  </si>
  <si>
    <t>Se debe realizar seguimiento a todos los contratistas por parte de los supervisores ,debido a que esta información es el soporte de la inversión de los recursos de la entidad, los cuales están vigilados por los entes de control.</t>
  </si>
  <si>
    <t>Subdirección Administrativa, jurídica</t>
  </si>
  <si>
    <t>Se debe llevar a cabo el  seguimiento de la apropiación de los recursos que van a ser proyectados para la vigencia 20017.</t>
  </si>
  <si>
    <t>Velar y controlar por el cumplimiento de la ejecución de los contratos por parte de los supervisores asignados  para su seguimiento.</t>
  </si>
  <si>
    <t>Contratos en supervisión.</t>
  </si>
  <si>
    <t>Se realizo seguimiento por parte de los supervisores de cada contrato, con el objetivo de dar cumplimiento a la parte contractual de los mismos con la entidad.</t>
  </si>
  <si>
    <t>Realizar seguimiento a la ejecución del plan de compras aprobado para la vigencia actual.</t>
  </si>
  <si>
    <t>Cumplir con la planificación de las compras que se deben hacer para el segundo trimestre, con el objetivo de cubrir las necesidades de la institución y prestar un servicio con calidad y responsabilidad a los usuarios externos e internos de la institución.</t>
  </si>
  <si>
    <t>En el segundo  trimestre de la vigencia actual se utilizaron los recursos según la planificación realizada por la gerencia y subdirección administrativa, teniendo en cuenta las necesidades de la instucion en las zonas rural y urbana.</t>
  </si>
  <si>
    <t>Cumplir con la planificación de las compras  y recursos que se encuentran definidos para el tercer trimestre de la vigencia 2016,teniendo en cuenta las necesidades de la institución para cumplir con la prestación del servicio a sus usuarios.</t>
  </si>
  <si>
    <t>En el tercer  trimestre de la vigencia actual se utilizaron los recursos según la planificación realizada por la gerencia y subdirección administrativa, teniendo en cuenta las necesidades de la instucion en las zonas rural y urbana.</t>
  </si>
  <si>
    <t>Cumplir con la planificación de las compras  y recursos que se encuentran definidos para el cuarto trimestre de la vigencia 2016,teniendo en cuenta las necesidades de la institución para cumplir con la prestación del servicio a sus usuarios.</t>
  </si>
  <si>
    <t>Cumplir con la planificación de las compras  y recursos que se encuentran definidos para la  vigencia 2017,teniendo en cuenta las necesidades de la institución para cumplir con la prestación del servicio a sus usuarios.</t>
  </si>
  <si>
    <t>Realizar aseguramiento de los bienes que adquiera la entidad, de  las personas con manejo de dinero o títulos valores  para el cumplimiento del objeto social de la misma.</t>
  </si>
  <si>
    <t>Pólizas constituidas por la entidad para la vigencia 2016.</t>
  </si>
  <si>
    <t>La institución adquirió póliza de aseguramiento de bienes en donde se encuentran incluidos siguiendo los requisitos que la norma nos exige en materia de aseguramiento de bienes del estado.</t>
  </si>
  <si>
    <t>Se debe seguir con la incorporación de los bienes en la s pólizas de aseguramiento vigentes de la institución.</t>
  </si>
  <si>
    <t>Se siguen incorporando los bienes, según lo que se va adquiriendo en la institución para dar cumplimiento a la demanda del servicio que presta la entidad.</t>
  </si>
  <si>
    <t>Adquirir póliza de aseguramiento  para la vigencia 2017.</t>
  </si>
  <si>
    <t xml:space="preserve">Establecer los lineamientos para la selección de proveedores de bienes y servicios que cumplan con las
especificaciones requeridas por la institución y orienten la adecuada selección, evaluación y reevaluación
de proveedores.
</t>
  </si>
  <si>
    <t>Contratación de proveedores.</t>
  </si>
  <si>
    <t xml:space="preserve">Se estudiaron las propuestas enviadas por los proveedores de esta forma se escogieron los que cumplían con las necesidades de la institución en términos de eficiencia y eficacia de la misma. </t>
  </si>
  <si>
    <t>Se debe realizar evaluación de proveedores en el segundo trimestre, con el objetivo de realizar un seguimiento a que estos estén cumpliendo con lo pactado con ellos en la contratación con la institución.</t>
  </si>
  <si>
    <t>Se siguen estudiando las propuesta de los proveedores y se escogen según los criterios de contratación que se exigen según el objeto del contrato que se debe celebrar.</t>
  </si>
  <si>
    <t>Se debe realizar evaluación de proveedores  por parte de los supervisores  con el objetivo de realizar un seguimiento y verificar el  cumpliendo con lo pactado con ellos en la contratación con la institución.</t>
  </si>
  <si>
    <t>Gestionar la implemtacion de un sistema de costos acorde con los lineamientos financieros de la institución.</t>
  </si>
  <si>
    <t>Subdirección Administrativa y todos los demás jefes del área asistencial y financiera</t>
  </si>
  <si>
    <t xml:space="preserve">Asesoría externa </t>
  </si>
  <si>
    <t xml:space="preserve">se han comenzado a crear centro de costos, debido a la implementación del software Clintox </t>
  </si>
  <si>
    <t xml:space="preserve">Se debe seguir con la implementación de centros de costos, de esta manera ayudar a que la institución pueda saber realmente la rentabilidad de los servicios que presta. </t>
  </si>
  <si>
    <t>Se contrato a una firma externa para comenzar la implementación del sistema de costos de la entidad.</t>
  </si>
  <si>
    <t>Se esta a la espera de la implemetacion del sistema de costos en el área asistencial y administrativa y financiera de la ESE.</t>
  </si>
  <si>
    <t>Se esta a la espera de la implementación del sistema de costos en el área asistencial y administrativa y financiera de la ESE.</t>
  </si>
  <si>
    <t xml:space="preserve">Realizar seguimiento al envió oportuno de informes a los entes de control para dar cumplimiento a la normatividad vigente </t>
  </si>
  <si>
    <t>Fechas de envió de informes a los entes de control.</t>
  </si>
  <si>
    <t>Se enviaron los informes correspondientes al primer trimestre de la vigencia actual dando cumplimiento de las fechas establecidas por los mismos.</t>
  </si>
  <si>
    <t>Se debe analizar la información que se debe enviar a los entes de control para el segundo trimestre de la vigencia actual, con el fin de enviar datos útiles para la evaluación que aplican los mismos.</t>
  </si>
  <si>
    <t>Se realizo envió de los informes correspondientes al segundo trimestre del 2016, dando cumplimiento a las fechas estipuladas por los entes de control.</t>
  </si>
  <si>
    <t>Se debe analizar la información que se debe enviar a los entes de control para el tercer trimestre de la vigencia actual, con el fin de enviar datos útiles para la evaluación que aplican los mismos.</t>
  </si>
  <si>
    <t>Se realizo envió de los informes correspondientes al tercer  trimestre del 2016, dando cumplimiento a las fechas estipuladas por los entes de control.</t>
  </si>
  <si>
    <t>Se debe analizar la información que se debe enviar a los entes de control para el cuarto trimestre de la vigencia actual, con el fin de enviar datos útiles para la evaluación que aplican los mismos.</t>
  </si>
  <si>
    <t>Se realizo envió de los informes correspondientes al cuarto  trimestre del 2016, dando cumplimiento a las fechas estipuladas por los entes de control.</t>
  </si>
  <si>
    <t>Se debe seguir con el análisis de la  información que se debe enviar a los entes de control para  la vigencia 2017, con el fin de enviar datos útiles para su evaluación.</t>
  </si>
  <si>
    <t>Realizar capacitaciones para fomentar productividad y trabajo en equipo en el recurso humano que labora en la institución.</t>
  </si>
  <si>
    <t>Capacitaciones programadas por el área de talento humano.</t>
  </si>
  <si>
    <t xml:space="preserve">Se realizaron diferentes capacitaciones enfocadas a diferentes grupos de trabajo de la institución con el fin de generar productividad y mejorar las relaciones laborales dentro de la institución, a través de charlas educativas que ayudan a que el  personal realicé su trabajo con calidad y calidez </t>
  </si>
  <si>
    <t>Se llevaron a cabo diferentes capacitaciones en cada una de la upss , con el objetivo de brindar un mejor desempeño laboral en la prestación de los servicios a la comunidad que asiste a las instalaciones de la ESE CAMU EL AMPARO.</t>
  </si>
  <si>
    <t>Se deben seguir programando capacitaciones en temas de interés de los empleados de la institución.</t>
  </si>
  <si>
    <t>Se llevaron a cabo diferentes capacitaciones en cada una de la upss , con el objetivo de brindar un mejor desempeño laboral en la prestación de los servicios a la comunidad que asiste a las instalaciones de la ESE VIDASINU.</t>
  </si>
  <si>
    <t>programación de  capacitaciones en temas de interés de los empleados de la institución para la vigencia 2017.</t>
  </si>
  <si>
    <t xml:space="preserve">Se esta trabajando en la implementación del software asistencial y financiero de la entidad. </t>
  </si>
  <si>
    <t>Se debe seguir con la implementación del software asistencial y financiera de la ESE.</t>
  </si>
  <si>
    <t>Se esta en etapa de implementación del software contable y financiero de la entidad.</t>
  </si>
  <si>
    <t>actividades del POA relacionadas con PYP</t>
  </si>
  <si>
    <t>actividades relacionadas del POA con PYP</t>
  </si>
  <si>
    <t>Seguimiento actividades de PYP en el POA</t>
  </si>
  <si>
    <t>actividades desarrolladas por PYP en el Plan Operativo Anual.</t>
  </si>
  <si>
    <t>Fases del proyecto realizadas / Total fases del proyecto implementado</t>
  </si>
  <si>
    <t>Software adquirido</t>
  </si>
  <si>
    <t>Implementación del modulo de Consulta externa en la UPSS El Amparo</t>
  </si>
  <si>
    <t xml:space="preserve">Oficina  de sistemas </t>
  </si>
  <si>
    <t>Implementar el modulo de urgencias en el hospital de la Gloria</t>
  </si>
  <si>
    <t>Auditorias programadas / Auditoria totales</t>
  </si>
  <si>
    <t>Actividad cumplida</t>
  </si>
  <si>
    <t>Actualizaciones realizadas / Actualizaciones programadas</t>
  </si>
  <si>
    <t>Pagina web institucional</t>
  </si>
  <si>
    <t>Seguir actualizando la información publicada en la página.</t>
  </si>
  <si>
    <t>implementar una pagina web con esquemas de seguridad</t>
  </si>
  <si>
    <t>Cronograma de Mantenimiento</t>
  </si>
  <si>
    <t>Realizar mantenimientos prentivos y correctivos a los diferentes equipos de computo en la sede administrativa y los diferentes upss</t>
  </si>
  <si>
    <t>Realizar mantenimientos prentivos y correctivos a los diferentes equipos de computo en la sede administrativa y los diferentes centros de salud zona urbana y los puestos de salud zona rural</t>
  </si>
  <si>
    <t>Oficina  de sistemas/Subdirección Administrativa/Gerencia</t>
  </si>
  <si>
    <t>Facturas de compras</t>
  </si>
  <si>
    <t xml:space="preserve">Verificar Stop de equipos adquiridos y comprobar si hay necesidad de adquirir más, de acuerdo a las necesidades de los procesos de la empresa. </t>
  </si>
  <si>
    <t>Copia de la información en las unidades de almacenamiento de Backup</t>
  </si>
  <si>
    <t>Seguir Realizando copias de seguridad en las diferentes UPSS, sede administrativa e información subida a la página web.</t>
  </si>
  <si>
    <t>Seguir Realizando copias de seguridad en las diferentes UPSS, sede administrativa e información subida a la página web. Y adquirir discos virtuales en la nube para respaldar las copias de la información.</t>
  </si>
  <si>
    <t>Se adquirió discos virtuales en la nube para almacenar la información de copias de seguridad</t>
  </si>
  <si>
    <t>Seguir Consolidando los reportes de información a los diferentes entes de control.</t>
  </si>
  <si>
    <t>Bases de Datos de las EPS</t>
  </si>
  <si>
    <t>Implantar y/o administrar Sistemas de Comunicaciones remotas (redes de áreas locales), en el área urbana y rural.</t>
  </si>
  <si>
    <t>Implantar un sistema de comunicación que permita interconectar los centros de salud de la zona urbana y zona rural</t>
  </si>
  <si>
    <t>No. De redes LAN instalas / No. Total de UPSS</t>
  </si>
  <si>
    <t>Implantación de las redes de área local en cada una de los centros de salud en la zona urbana y zona rural y la intercomunicación entre éstas.</t>
  </si>
  <si>
    <t>red interna de la entidad por medio de radio enlace</t>
  </si>
  <si>
    <t>Conectar el 100% de las diferentes sedes adscritas a la entidad.</t>
  </si>
  <si>
    <t>Intranet (MAN)</t>
  </si>
  <si>
    <t>Mantener en el tiempo la conexión de la red interna de la entidad</t>
  </si>
  <si>
    <t>Administrar la red interna de la entidad.</t>
  </si>
  <si>
    <t>Seguir administrando la red interna de la entidad.</t>
  </si>
  <si>
    <t>SISTEMAS DE INFORMACIÓN</t>
  </si>
  <si>
    <t>Hacer seguimiento al plan de gestión Ambiental de acuerdo a los requerimientos establecidos por la norma.</t>
  </si>
  <si>
    <t>Al finalizar el IV trimestre se evidencia que hay adherencia al plan de gestión ambiental de la ESE VIDASINU</t>
  </si>
  <si>
    <t>Reinducción al personal  que se le han detectado falencias</t>
  </si>
  <si>
    <t>Se evalúa el desempeño del personal en manejo de los residuos hospitalarios y similares, encontrando un cumplimiento del 80%</t>
  </si>
  <si>
    <t>Intervención a personal que aun presenta falencias en la ejecución del PGIRHS</t>
  </si>
  <si>
    <t>Identificación y reporte de incidentes o eventos adversos  presentados  por actividades relacionadas con la gestión ambiental de acuerdo a lo estipulado en la 
 política de seguridad del paciente.</t>
  </si>
  <si>
    <t>Identificación y reporte de incidentes o eventos adversos  presentados  por actividades relacionadas con la gestión ambiental. Reinducción al personal asignado al Hospital La Gloria.</t>
  </si>
  <si>
    <t>Se realiza toma de muestras para estudios de aguas residuales, microbiológico y metales pesados; ubicación georeferenciada de cada sede y presentación de documentos ante el ente territorial.</t>
  </si>
  <si>
    <t xml:space="preserve">Se esta a la espera de respuesta de la evaluación  por parte del ente territorial </t>
  </si>
  <si>
    <t>Se realiza radicación de solicitud del permiso de vertimientos ante la entidad ambiental, adjuntándose los estudios pertinentes.</t>
  </si>
  <si>
    <t xml:space="preserve">Realizar programación  para 2017 hacer la solicitud de  las licencias ambientales de las sedes faltantes  </t>
  </si>
  <si>
    <t>Se realizan ajustes al desempeño de los contratos de lavandería y residuos</t>
  </si>
  <si>
    <t>Proyecto del Ministerio de la Tics y la Alcaldía Municipal de Montería.</t>
  </si>
  <si>
    <t>Conectar los centros de salud que no están dentro de la red interna de la empresa.</t>
  </si>
  <si>
    <t>Implementación de la red interna de la entidad mediante radio enlace, para poder conectar los diferentes centros de salud de la zona rurales y los puestos de salud de la zona rural.</t>
  </si>
  <si>
    <t>Conexión total de las diferentes sedes adscritas a la ESE.</t>
  </si>
  <si>
    <t>Implementar  un sistema de información que permita integrar los procesos del área asistencial con el área administrativa y financiera de la ESE.</t>
  </si>
  <si>
    <t xml:space="preserve">Implementación del modulo de urgencias, consulta externa, farmacia y asignación de citas mediante call center en la upss El Amparo. </t>
  </si>
  <si>
    <t>Se debe seguir con la implemtacion del modulo administrativo y financiero, y desplegar el modulo de urgencias a las demás upss.</t>
  </si>
  <si>
    <t xml:space="preserve">Implementar el modulo de consulta externa en las demás UPSS </t>
  </si>
  <si>
    <t xml:space="preserve">Implementación del modulo de urgencias, consulta externa y farmacia en las upss Canta Claro y Camilo Torres. </t>
  </si>
  <si>
    <t xml:space="preserve">Implementación del modulo de urgencias, consulta externa y farmacia en el Hospital La Gloria y Camilo Torres. </t>
  </si>
  <si>
    <t>Seguir implementando el modulo de consulta externa en las demás UPSS.</t>
  </si>
  <si>
    <t>Verificar el cumplimiento de las políticas de información de la entidad</t>
  </si>
  <si>
    <t xml:space="preserve">Política implentada </t>
  </si>
  <si>
    <t>Se implemento políticas de seguridad der la información en la ESE, mediante antivirus licenciados, bloqueo de dispositivos usb.</t>
  </si>
  <si>
    <t>Implementar políticas de seguridad de la información para los diferentes UPSS.</t>
  </si>
  <si>
    <t>Política implementada</t>
  </si>
  <si>
    <t>Se implemento la política de seguridad de la información en la ESE, mediante antivirus licenciado, bloqueo de dispositivos usb.</t>
  </si>
  <si>
    <t>Seguir aplicando la política</t>
  </si>
  <si>
    <t>Actualizar la pagina web de la organización con el fin se brindar información actualizada.</t>
  </si>
  <si>
    <t>Seguir actualizando periódicamente la pagina de acuerdo a los lineamiento de la empresa.</t>
  </si>
  <si>
    <t>Actualizar la pagina web de la empresa con el fin se brindar información actualizada de acuerdo a las normas vigentes que la rigen</t>
  </si>
  <si>
    <t>La página web de la empresa sufrió un ataque cibernético por parte de un Hacker, el cual nos obligó a cambiar de Hosting. Posteriormente eliminó toda la información publicada en el sitio</t>
  </si>
  <si>
    <t>Se rediseño la página web de la entidad con dominio nuevo, nuevo hosting y esquema de seguridad aplicada.</t>
  </si>
  <si>
    <t xml:space="preserve">Seguir realizando mantenimientos prentivos y correctivos a los diferentes equipos de computo en la empresa, para el buen funcionamiento del campo tecnológico </t>
  </si>
  <si>
    <t>Realizar compra de equipos tecnológicos con el objetivo de mejorar y agilizar los procesos institucionales</t>
  </si>
  <si>
    <t>Consolidar y reportar la información periódicamente</t>
  </si>
  <si>
    <t>Record de envíos de información a los diferentes entes de control.</t>
  </si>
  <si>
    <t>Cargar mensualmente las diferentes BD de las diferentes Eps. Cuyo objetivo principal es la verificación de los derechos de los usuarios</t>
  </si>
  <si>
    <t>Seguir cargando mensualmente las diferentes BD de las diferentes Eps. Cuyo objetivo principal es la verificación de los derechos de los usuarios</t>
  </si>
  <si>
    <t>Seguir cargando mensualmente las diferentes BD de las diferentes Eps. Cuyo objetivo principal es la verificación de los derechos de los usuarios. Implementar un sistemas de transferencia de archivos para que por la intranet puedan consultar las BDs</t>
  </si>
  <si>
    <t>Se implemetó un Sistema de Transferencia de Archivos (FTP) para que los funcionarios de la entidad puedan consultar las BDs de las EPS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</si>
</sst>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81">
    <font>
      <sz val="11"/>
      <color theme="1"/>
      <name val="Calibri"/>
      <family val="2"/>
    </font>
    <font>
      <sz val="11"/>
      <color indexed="8"/>
      <name val="Calibri"/>
      <family val="2"/>
    </font>
    <font>
      <b/>
      <sz val="10"/>
      <color indexed="8"/>
      <name val="Gotham"/>
      <family val="3"/>
    </font>
    <font>
      <b/>
      <sz val="10"/>
      <name val="Gotham"/>
      <family val="3"/>
    </font>
    <font>
      <sz val="10"/>
      <color indexed="8"/>
      <name val="GothamBook"/>
      <family val="3"/>
    </font>
    <font>
      <sz val="10"/>
      <name val="GothamBook"/>
      <family val="3"/>
    </font>
    <font>
      <sz val="10"/>
      <color indexed="8"/>
      <name val="Gotham"/>
      <family val="3"/>
    </font>
    <font>
      <b/>
      <sz val="10"/>
      <color indexed="8"/>
      <name val="GothamBook"/>
      <family val="3"/>
    </font>
    <font>
      <b/>
      <sz val="10"/>
      <name val="GothamBook"/>
      <family val="3"/>
    </font>
    <font>
      <sz val="10"/>
      <name val="Gotham"/>
      <family val="3"/>
    </font>
    <font>
      <sz val="11"/>
      <name val="Gotham"/>
      <family val="3"/>
    </font>
    <font>
      <sz val="11"/>
      <color indexed="8"/>
      <name val="Gotham"/>
      <family val="3"/>
    </font>
    <font>
      <sz val="10"/>
      <name val="Verdana"/>
      <family val="2"/>
    </font>
    <font>
      <b/>
      <sz val="10"/>
      <name val="Gothan"/>
      <family val="0"/>
    </font>
    <font>
      <b/>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Verdana"/>
      <family val="2"/>
    </font>
    <font>
      <sz val="11"/>
      <color indexed="8"/>
      <name val="Tahoma"/>
      <family val="2"/>
    </font>
    <font>
      <b/>
      <sz val="11"/>
      <color indexed="8"/>
      <name val="Tahoma"/>
      <family val="2"/>
    </font>
    <font>
      <sz val="10"/>
      <color indexed="8"/>
      <name val="Calibri"/>
      <family val="2"/>
    </font>
    <font>
      <sz val="11"/>
      <color indexed="8"/>
      <name val="GothamBook"/>
      <family val="3"/>
    </font>
    <font>
      <sz val="10"/>
      <color indexed="8"/>
      <name val="Tahoma"/>
      <family val="2"/>
    </font>
    <font>
      <b/>
      <sz val="10"/>
      <color indexed="8"/>
      <name val="Tahoma"/>
      <family val="2"/>
    </font>
    <font>
      <sz val="10"/>
      <color indexed="63"/>
      <name val="GothamBook"/>
      <family val="3"/>
    </font>
    <font>
      <b/>
      <i/>
      <u val="single"/>
      <sz val="10"/>
      <color indexed="8"/>
      <name val="GothamBook"/>
      <family val="3"/>
    </font>
    <font>
      <b/>
      <sz val="10"/>
      <color indexed="8"/>
      <name val="Gothan"/>
      <family val="0"/>
    </font>
    <font>
      <b/>
      <i/>
      <sz val="10"/>
      <color indexed="8"/>
      <name val="GothamBook"/>
      <family val="3"/>
    </font>
    <font>
      <b/>
      <sz val="11"/>
      <color indexed="8"/>
      <name val="GothamBook"/>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Verdana"/>
      <family val="2"/>
    </font>
    <font>
      <sz val="11"/>
      <color theme="1"/>
      <name val="Tahoma"/>
      <family val="2"/>
    </font>
    <font>
      <b/>
      <sz val="11"/>
      <color theme="1"/>
      <name val="Tahoma"/>
      <family val="2"/>
    </font>
    <font>
      <sz val="10"/>
      <color theme="1"/>
      <name val="GothamBook"/>
      <family val="3"/>
    </font>
    <font>
      <sz val="10"/>
      <color theme="1"/>
      <name val="Calibri"/>
      <family val="2"/>
    </font>
    <font>
      <sz val="11"/>
      <color theme="1"/>
      <name val="GothamBook"/>
      <family val="3"/>
    </font>
    <font>
      <sz val="10"/>
      <color theme="1"/>
      <name val="Tahoma"/>
      <family val="2"/>
    </font>
    <font>
      <b/>
      <sz val="10"/>
      <color theme="1"/>
      <name val="GothamBook"/>
      <family val="3"/>
    </font>
    <font>
      <b/>
      <sz val="10"/>
      <color theme="1"/>
      <name val="Tahoma"/>
      <family val="2"/>
    </font>
    <font>
      <sz val="10"/>
      <color theme="1"/>
      <name val="Gotham"/>
      <family val="3"/>
    </font>
    <font>
      <sz val="10"/>
      <color rgb="FF333333"/>
      <name val="GothamBook"/>
      <family val="3"/>
    </font>
    <font>
      <sz val="11"/>
      <color theme="1"/>
      <name val="Gotham"/>
      <family val="3"/>
    </font>
    <font>
      <b/>
      <i/>
      <u val="single"/>
      <sz val="10"/>
      <color theme="1"/>
      <name val="GothamBook"/>
      <family val="3"/>
    </font>
    <font>
      <sz val="10"/>
      <color rgb="FF000000"/>
      <name val="GothamBook"/>
      <family val="3"/>
    </font>
    <font>
      <b/>
      <sz val="11"/>
      <color theme="1"/>
      <name val="GothamBook"/>
      <family val="3"/>
    </font>
    <font>
      <b/>
      <i/>
      <sz val="10"/>
      <color theme="1"/>
      <name val="GothamBook"/>
      <family val="3"/>
    </font>
    <font>
      <b/>
      <sz val="10"/>
      <color theme="1"/>
      <name val="Gotham"/>
      <family val="3"/>
    </font>
    <font>
      <b/>
      <sz val="10"/>
      <color theme="1"/>
      <name val="Gothan"/>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00FF00"/>
        <bgColor indexed="64"/>
      </patternFill>
    </fill>
    <fill>
      <patternFill patternType="solid">
        <fgColor rgb="FF008000"/>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thin"/>
      <right style="thin"/>
      <top>
        <color indexed="63"/>
      </top>
      <bottom style="thin"/>
    </border>
    <border>
      <left style="thin"/>
      <right style="thin"/>
      <top style="medium"/>
      <bottom>
        <color indexed="63"/>
      </bottom>
    </border>
    <border>
      <left/>
      <right/>
      <top style="thin"/>
      <bottom/>
    </border>
    <border>
      <left/>
      <right/>
      <top style="thin"/>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style="thin"/>
      <right style="thin"/>
      <top style="thin"/>
      <bottom>
        <color indexed="63"/>
      </bottom>
    </border>
    <border>
      <left style="medium"/>
      <right style="thin"/>
      <top style="thin"/>
      <bottom style="medium"/>
    </border>
    <border>
      <left style="thin"/>
      <right style="medium"/>
      <top style="thin"/>
      <bottom style="medium"/>
    </border>
    <border>
      <left/>
      <right/>
      <top/>
      <bottom style="thin"/>
    </border>
    <border>
      <left style="thin"/>
      <right style="medium"/>
      <top style="thin"/>
      <bottom style="thin"/>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right style="medium"/>
      <top style="thin"/>
      <bottom style="thin"/>
    </border>
    <border>
      <left style="medium"/>
      <right/>
      <top style="thin"/>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color indexed="63"/>
      </bottom>
    </border>
    <border>
      <left style="medium"/>
      <right/>
      <top/>
      <bottom style="thin"/>
    </border>
    <border>
      <left/>
      <right style="medium"/>
      <top style="medium"/>
      <bottom/>
    </border>
    <border>
      <left/>
      <right style="medium"/>
      <top/>
      <bottom/>
    </border>
    <border>
      <left/>
      <right style="medium"/>
      <top/>
      <bottom style="thin"/>
    </border>
    <border>
      <left style="thin"/>
      <right>
        <color indexed="63"/>
      </right>
      <top>
        <color indexed="63"/>
      </top>
      <bottom>
        <color indexed="63"/>
      </bottom>
    </border>
    <border>
      <left style="medium"/>
      <right style="thin"/>
      <top/>
      <bottom style="medium"/>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top style="medium"/>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top style="medium"/>
      <bottom style="thin"/>
    </border>
    <border>
      <left style="thin"/>
      <right/>
      <top/>
      <bottom style="medium"/>
    </border>
    <border>
      <left style="thin"/>
      <right style="thin"/>
      <top style="medium"/>
      <bottom style="thin"/>
    </border>
    <border>
      <left style="medium"/>
      <right style="thin"/>
      <top style="medium"/>
      <bottom style="thin"/>
    </border>
    <border>
      <left style="thin"/>
      <right style="medium"/>
      <top>
        <color indexed="63"/>
      </top>
      <bottom>
        <color indexed="63"/>
      </bottom>
    </border>
    <border>
      <left style="medium"/>
      <right/>
      <top style="thin"/>
      <bottom/>
    </border>
    <border>
      <left/>
      <right style="thin"/>
      <top style="thin"/>
      <bottom/>
    </border>
    <border>
      <left/>
      <right style="thin"/>
      <top/>
      <bottom/>
    </border>
    <border>
      <left/>
      <right style="thin"/>
      <top/>
      <bottom style="medium"/>
    </border>
    <border>
      <left/>
      <right style="thin"/>
      <top/>
      <bottom style="thin"/>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medium"/>
    </border>
    <border>
      <left style="thin"/>
      <right style="medium"/>
      <top/>
      <bottom style="medium"/>
    </border>
    <border>
      <left/>
      <right/>
      <top style="medium"/>
      <bottom style="thin"/>
    </border>
    <border>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942">
    <xf numFmtId="0" fontId="0" fillId="0" borderId="0" xfId="0" applyFont="1" applyAlignment="1">
      <alignment/>
    </xf>
    <xf numFmtId="0" fontId="0" fillId="0" borderId="0" xfId="0" applyAlignment="1">
      <alignment/>
    </xf>
    <xf numFmtId="0" fontId="63" fillId="0" borderId="0" xfId="0" applyFont="1" applyAlignment="1">
      <alignment/>
    </xf>
    <xf numFmtId="0" fontId="0" fillId="0" borderId="0" xfId="0" applyFont="1" applyAlignment="1">
      <alignment/>
    </xf>
    <xf numFmtId="0" fontId="64" fillId="0" borderId="0" xfId="0" applyFont="1" applyAlignment="1">
      <alignment/>
    </xf>
    <xf numFmtId="0" fontId="0" fillId="0" borderId="0" xfId="0" applyFont="1" applyAlignment="1">
      <alignment horizontal="center" vertical="center"/>
    </xf>
    <xf numFmtId="0" fontId="65" fillId="0" borderId="0" xfId="0" applyFont="1" applyAlignment="1">
      <alignment/>
    </xf>
    <xf numFmtId="0" fontId="64" fillId="0" borderId="0" xfId="0" applyFont="1" applyAlignment="1">
      <alignment horizont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9" fontId="66" fillId="0" borderId="0" xfId="55" applyFont="1" applyAlignment="1">
      <alignment/>
    </xf>
    <xf numFmtId="0" fontId="66" fillId="0" borderId="0" xfId="0" applyFont="1" applyAlignment="1">
      <alignment/>
    </xf>
    <xf numFmtId="0" fontId="8" fillId="33"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67" fillId="0" borderId="0" xfId="0" applyFont="1" applyAlignment="1">
      <alignment/>
    </xf>
    <xf numFmtId="0" fontId="3" fillId="33" borderId="11" xfId="0" applyFont="1" applyFill="1" applyBorder="1" applyAlignment="1">
      <alignment horizontal="center" vertical="center"/>
    </xf>
    <xf numFmtId="0" fontId="4" fillId="36"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68" fillId="0" borderId="0" xfId="0" applyFont="1" applyAlignment="1">
      <alignment/>
    </xf>
    <xf numFmtId="0" fontId="3" fillId="33" borderId="12" xfId="0" applyFont="1" applyFill="1" applyBorder="1" applyAlignment="1">
      <alignment horizontal="center" vertical="center"/>
    </xf>
    <xf numFmtId="0" fontId="69" fillId="0" borderId="0" xfId="0" applyFont="1" applyAlignment="1">
      <alignment/>
    </xf>
    <xf numFmtId="0" fontId="70" fillId="0" borderId="0" xfId="0" applyFont="1" applyAlignment="1">
      <alignment/>
    </xf>
    <xf numFmtId="9" fontId="70" fillId="0" borderId="0" xfId="0" applyNumberFormat="1" applyFont="1" applyFill="1" applyAlignment="1">
      <alignment/>
    </xf>
    <xf numFmtId="9" fontId="70" fillId="0" borderId="0" xfId="0" applyNumberFormat="1" applyFont="1" applyAlignment="1">
      <alignment/>
    </xf>
    <xf numFmtId="13" fontId="70" fillId="0" borderId="0" xfId="55" applyNumberFormat="1" applyFont="1" applyAlignment="1">
      <alignment/>
    </xf>
    <xf numFmtId="0" fontId="71" fillId="0" borderId="0" xfId="0" applyFont="1" applyAlignment="1">
      <alignment/>
    </xf>
    <xf numFmtId="9" fontId="69" fillId="0" borderId="0" xfId="55" applyFont="1" applyAlignment="1">
      <alignment/>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10" fillId="0" borderId="21" xfId="0" applyFont="1" applyBorder="1" applyAlignment="1">
      <alignment horizontal="left" vertical="center" wrapText="1"/>
    </xf>
    <xf numFmtId="0" fontId="9" fillId="0" borderId="22" xfId="0" applyFont="1" applyBorder="1" applyAlignment="1">
      <alignment horizontal="left" vertical="center" wrapText="1"/>
    </xf>
    <xf numFmtId="0" fontId="66" fillId="0" borderId="0" xfId="0" applyFont="1" applyAlignment="1">
      <alignment horizontal="center"/>
    </xf>
    <xf numFmtId="0" fontId="9" fillId="0" borderId="21" xfId="0" applyFont="1" applyBorder="1" applyAlignment="1">
      <alignment horizontal="left" vertical="center" wrapText="1"/>
    </xf>
    <xf numFmtId="0" fontId="4" fillId="36" borderId="23"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70" fillId="4" borderId="24" xfId="0" applyFont="1" applyFill="1" applyBorder="1" applyAlignment="1">
      <alignment vertical="top" wrapText="1"/>
    </xf>
    <xf numFmtId="0" fontId="70" fillId="4" borderId="25" xfId="0" applyFont="1" applyFill="1" applyBorder="1" applyAlignment="1">
      <alignment vertical="top" wrapText="1"/>
    </xf>
    <xf numFmtId="0" fontId="8" fillId="33" borderId="11" xfId="0" applyFont="1" applyFill="1" applyBorder="1" applyAlignment="1">
      <alignment horizontal="center" vertical="center"/>
    </xf>
    <xf numFmtId="9" fontId="65" fillId="0" borderId="0" xfId="0" applyNumberFormat="1" applyFont="1" applyAlignment="1">
      <alignment/>
    </xf>
    <xf numFmtId="0" fontId="5" fillId="0" borderId="21" xfId="0" applyFont="1" applyBorder="1" applyAlignment="1">
      <alignment horizontal="left" vertical="center" wrapText="1"/>
    </xf>
    <xf numFmtId="0" fontId="8" fillId="37" borderId="11" xfId="0" applyFont="1" applyFill="1" applyBorder="1" applyAlignment="1">
      <alignment horizontal="center" vertical="center" wrapText="1"/>
    </xf>
    <xf numFmtId="9" fontId="0" fillId="38" borderId="0" xfId="0" applyNumberFormat="1" applyFill="1" applyBorder="1" applyAlignment="1">
      <alignment/>
    </xf>
    <xf numFmtId="0" fontId="4" fillId="10" borderId="26"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11" xfId="0" applyFont="1" applyFill="1" applyBorder="1" applyAlignment="1">
      <alignment horizontal="center" vertical="center" wrapText="1"/>
    </xf>
    <xf numFmtId="9" fontId="66" fillId="0" borderId="0" xfId="55" applyFont="1" applyAlignment="1">
      <alignment/>
    </xf>
    <xf numFmtId="0" fontId="66" fillId="0" borderId="0" xfId="0" applyFont="1" applyAlignment="1">
      <alignment/>
    </xf>
    <xf numFmtId="0" fontId="4" fillId="36" borderId="13" xfId="0" applyFont="1" applyFill="1" applyBorder="1" applyAlignment="1">
      <alignment horizontal="center" vertical="center" wrapText="1"/>
    </xf>
    <xf numFmtId="9" fontId="66" fillId="0" borderId="0" xfId="0" applyNumberFormat="1" applyFont="1" applyAlignment="1">
      <alignment/>
    </xf>
    <xf numFmtId="0" fontId="4" fillId="36" borderId="11"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69" fillId="0" borderId="0" xfId="0" applyFont="1" applyAlignment="1">
      <alignment/>
    </xf>
    <xf numFmtId="0" fontId="70" fillId="0" borderId="0" xfId="0" applyFont="1" applyAlignment="1">
      <alignment/>
    </xf>
    <xf numFmtId="9" fontId="70" fillId="0" borderId="0" xfId="0" applyNumberFormat="1" applyFont="1" applyAlignment="1">
      <alignment/>
    </xf>
    <xf numFmtId="0" fontId="66" fillId="0" borderId="0" xfId="0" applyFont="1" applyAlignment="1">
      <alignment horizontal="center" vertical="center"/>
    </xf>
    <xf numFmtId="9" fontId="66" fillId="0" borderId="0" xfId="55" applyFont="1" applyAlignment="1">
      <alignment horizontal="center" vertical="center"/>
    </xf>
    <xf numFmtId="0" fontId="70" fillId="4" borderId="24" xfId="0" applyFont="1" applyFill="1" applyBorder="1" applyAlignment="1">
      <alignment vertical="top" wrapText="1"/>
    </xf>
    <xf numFmtId="0" fontId="70" fillId="4" borderId="25" xfId="0" applyFont="1" applyFill="1" applyBorder="1" applyAlignment="1">
      <alignment vertical="top" wrapText="1"/>
    </xf>
    <xf numFmtId="0" fontId="4" fillId="10" borderId="28" xfId="0" applyFont="1" applyFill="1" applyBorder="1" applyAlignment="1">
      <alignment horizontal="center" vertical="center" wrapText="1"/>
    </xf>
    <xf numFmtId="9" fontId="4" fillId="10" borderId="11"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10" borderId="29" xfId="0" applyFont="1" applyFill="1" applyBorder="1" applyAlignment="1">
      <alignment horizontal="center" vertical="center" wrapText="1"/>
    </xf>
    <xf numFmtId="9" fontId="66" fillId="0" borderId="0" xfId="55" applyFont="1" applyAlignment="1">
      <alignment horizontal="center" vertical="center" wrapText="1"/>
    </xf>
    <xf numFmtId="0" fontId="70" fillId="0" borderId="0" xfId="0" applyFont="1" applyAlignment="1">
      <alignment horizontal="center" vertical="center"/>
    </xf>
    <xf numFmtId="9" fontId="70" fillId="0" borderId="0" xfId="0" applyNumberFormat="1" applyFont="1" applyAlignment="1">
      <alignment horizontal="center" vertical="center"/>
    </xf>
    <xf numFmtId="9" fontId="70" fillId="40" borderId="0" xfId="0" applyNumberFormat="1" applyFont="1" applyFill="1" applyAlignment="1">
      <alignment horizontal="center" vertical="center"/>
    </xf>
    <xf numFmtId="9" fontId="70" fillId="38" borderId="0" xfId="0" applyNumberFormat="1" applyFont="1" applyFill="1" applyAlignment="1">
      <alignment horizontal="center" vertical="center"/>
    </xf>
    <xf numFmtId="0" fontId="14" fillId="33" borderId="11" xfId="0" applyFont="1" applyFill="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67" fillId="0" borderId="0" xfId="0" applyFont="1" applyAlignment="1">
      <alignment horizontal="center"/>
    </xf>
    <xf numFmtId="9" fontId="72" fillId="14" borderId="0" xfId="0" applyNumberFormat="1" applyFont="1" applyFill="1" applyAlignment="1">
      <alignment horizontal="center"/>
    </xf>
    <xf numFmtId="0" fontId="5" fillId="0" borderId="30" xfId="0" applyFont="1" applyBorder="1" applyAlignment="1">
      <alignment horizontal="left" vertical="center" wrapText="1"/>
    </xf>
    <xf numFmtId="0" fontId="4" fillId="36" borderId="11" xfId="0" applyFont="1" applyFill="1" applyBorder="1" applyAlignment="1">
      <alignment horizontal="center" vertical="center" wrapText="1"/>
    </xf>
    <xf numFmtId="9" fontId="4" fillId="10" borderId="18" xfId="0" applyNumberFormat="1" applyFont="1" applyFill="1" applyBorder="1" applyAlignment="1">
      <alignment horizontal="center" vertical="center" wrapText="1"/>
    </xf>
    <xf numFmtId="9" fontId="4" fillId="36" borderId="18" xfId="0" applyNumberFormat="1" applyFont="1" applyFill="1" applyBorder="1" applyAlignment="1">
      <alignment horizontal="center" vertical="center" wrapText="1"/>
    </xf>
    <xf numFmtId="9" fontId="4" fillId="39" borderId="11" xfId="0" applyNumberFormat="1" applyFont="1" applyFill="1" applyBorder="1" applyAlignment="1">
      <alignment horizontal="center" vertical="center" wrapText="1"/>
    </xf>
    <xf numFmtId="9" fontId="4" fillId="16" borderId="11" xfId="0" applyNumberFormat="1" applyFont="1" applyFill="1" applyBorder="1" applyAlignment="1">
      <alignment horizontal="center" vertical="center" wrapText="1"/>
    </xf>
    <xf numFmtId="9" fontId="4" fillId="2" borderId="11"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9" fontId="7" fillId="38" borderId="0" xfId="0" applyNumberFormat="1" applyFont="1" applyFill="1" applyBorder="1" applyAlignment="1">
      <alignment horizontal="center" vertical="center" wrapText="1"/>
    </xf>
    <xf numFmtId="9" fontId="70" fillId="0" borderId="0" xfId="0" applyNumberFormat="1" applyFont="1" applyAlignment="1">
      <alignment horizontal="center"/>
    </xf>
    <xf numFmtId="9" fontId="66" fillId="0" borderId="11" xfId="0" applyNumberFormat="1" applyFont="1" applyBorder="1" applyAlignment="1">
      <alignment horizontal="center" vertical="center"/>
    </xf>
    <xf numFmtId="9" fontId="4" fillId="38" borderId="0" xfId="0" applyNumberFormat="1" applyFont="1" applyFill="1" applyBorder="1" applyAlignment="1">
      <alignment horizontal="center" vertical="center" wrapText="1"/>
    </xf>
    <xf numFmtId="0" fontId="66" fillId="0" borderId="0" xfId="0" applyFont="1" applyBorder="1" applyAlignment="1">
      <alignment/>
    </xf>
    <xf numFmtId="0" fontId="73" fillId="0" borderId="0" xfId="0" applyFont="1" applyAlignment="1">
      <alignment wrapText="1"/>
    </xf>
    <xf numFmtId="9" fontId="70" fillId="41" borderId="0" xfId="0" applyNumberFormat="1" applyFont="1" applyFill="1" applyAlignment="1">
      <alignment/>
    </xf>
    <xf numFmtId="0" fontId="4" fillId="5" borderId="11" xfId="0" applyFont="1" applyFill="1" applyBorder="1" applyAlignment="1">
      <alignment horizontal="center" vertical="center" wrapText="1"/>
    </xf>
    <xf numFmtId="0" fontId="4" fillId="16" borderId="1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66" fillId="10" borderId="11" xfId="0" applyFont="1" applyFill="1" applyBorder="1" applyAlignment="1">
      <alignment horizontal="center" vertical="center" wrapText="1"/>
    </xf>
    <xf numFmtId="0" fontId="66" fillId="10" borderId="11"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16" borderId="31" xfId="0" applyFont="1" applyFill="1" applyBorder="1" applyAlignment="1">
      <alignment horizontal="center" vertical="center" wrapText="1"/>
    </xf>
    <xf numFmtId="9" fontId="0" fillId="38" borderId="0" xfId="0" applyNumberFormat="1" applyFill="1" applyAlignment="1">
      <alignment/>
    </xf>
    <xf numFmtId="0" fontId="0" fillId="0" borderId="0" xfId="0" applyAlignment="1">
      <alignment horizontal="center" vertical="center"/>
    </xf>
    <xf numFmtId="9" fontId="0" fillId="0" borderId="0" xfId="0" applyNumberFormat="1" applyAlignment="1">
      <alignment horizontal="center" vertical="center"/>
    </xf>
    <xf numFmtId="0" fontId="66" fillId="0" borderId="0" xfId="0" applyFont="1" applyAlignment="1">
      <alignment/>
    </xf>
    <xf numFmtId="0" fontId="4" fillId="36" borderId="13" xfId="0" applyFont="1" applyFill="1" applyBorder="1" applyAlignment="1">
      <alignment horizontal="center" vertical="center" wrapText="1"/>
    </xf>
    <xf numFmtId="0" fontId="4" fillId="16" borderId="28" xfId="0" applyFont="1" applyFill="1" applyBorder="1" applyAlignment="1">
      <alignment horizontal="center" vertical="center" wrapText="1"/>
    </xf>
    <xf numFmtId="9" fontId="71" fillId="14" borderId="0" xfId="0" applyNumberFormat="1" applyFont="1" applyFill="1" applyAlignment="1">
      <alignment/>
    </xf>
    <xf numFmtId="9" fontId="65" fillId="38" borderId="0" xfId="0" applyNumberFormat="1" applyFont="1" applyFill="1" applyAlignment="1">
      <alignment/>
    </xf>
    <xf numFmtId="9" fontId="65" fillId="14" borderId="0" xfId="0" applyNumberFormat="1" applyFont="1" applyFill="1" applyAlignment="1">
      <alignment horizontal="center" vertical="center"/>
    </xf>
    <xf numFmtId="9" fontId="0" fillId="14" borderId="0" xfId="0" applyNumberFormat="1" applyFill="1" applyAlignment="1">
      <alignment horizontal="center" vertical="center"/>
    </xf>
    <xf numFmtId="9" fontId="74" fillId="14" borderId="0" xfId="55" applyFont="1" applyFill="1" applyAlignment="1">
      <alignment horizontal="center" vertical="center"/>
    </xf>
    <xf numFmtId="9" fontId="66" fillId="40" borderId="0" xfId="0" applyNumberFormat="1" applyFont="1" applyFill="1" applyAlignment="1">
      <alignment horizontal="center"/>
    </xf>
    <xf numFmtId="0" fontId="66" fillId="0" borderId="11" xfId="0" applyFont="1" applyBorder="1" applyAlignment="1">
      <alignment/>
    </xf>
    <xf numFmtId="0" fontId="75" fillId="0" borderId="11" xfId="0" applyFont="1" applyBorder="1" applyAlignment="1">
      <alignment horizontal="center"/>
    </xf>
    <xf numFmtId="0" fontId="66" fillId="0" borderId="11" xfId="0" applyFont="1" applyBorder="1" applyAlignment="1">
      <alignment horizontal="center"/>
    </xf>
    <xf numFmtId="9" fontId="66" fillId="0" borderId="11" xfId="0" applyNumberFormat="1" applyFont="1" applyBorder="1" applyAlignment="1">
      <alignment horizontal="center"/>
    </xf>
    <xf numFmtId="0" fontId="66" fillId="0" borderId="11" xfId="0" applyFont="1" applyFill="1" applyBorder="1" applyAlignment="1">
      <alignment horizontal="center"/>
    </xf>
    <xf numFmtId="0" fontId="66" fillId="0" borderId="11" xfId="0" applyFont="1" applyBorder="1" applyAlignment="1">
      <alignment horizontal="center" wrapText="1"/>
    </xf>
    <xf numFmtId="9" fontId="63" fillId="0" borderId="0" xfId="55" applyFont="1" applyAlignment="1">
      <alignment horizontal="center" vertical="center"/>
    </xf>
    <xf numFmtId="0" fontId="63" fillId="0" borderId="0" xfId="0" applyFont="1" applyAlignment="1">
      <alignment horizontal="center" vertical="center"/>
    </xf>
    <xf numFmtId="0" fontId="9" fillId="0" borderId="21" xfId="0" applyFont="1" applyBorder="1" applyAlignment="1">
      <alignment horizontal="center" vertical="center" wrapText="1"/>
    </xf>
    <xf numFmtId="9" fontId="0" fillId="0" borderId="0" xfId="55" applyFont="1" applyAlignment="1">
      <alignment horizontal="center" vertical="center"/>
    </xf>
    <xf numFmtId="9" fontId="65" fillId="38" borderId="0" xfId="0" applyNumberFormat="1" applyFont="1" applyFill="1" applyAlignment="1">
      <alignment horizontal="center" vertical="center"/>
    </xf>
    <xf numFmtId="0" fontId="65" fillId="0" borderId="0" xfId="0" applyFont="1" applyAlignment="1">
      <alignment horizontal="center" vertical="center"/>
    </xf>
    <xf numFmtId="9" fontId="65" fillId="14" borderId="0" xfId="55" applyFont="1" applyFill="1" applyAlignment="1">
      <alignment horizontal="center" vertical="center"/>
    </xf>
    <xf numFmtId="9" fontId="66" fillId="14" borderId="0" xfId="55" applyFont="1" applyFill="1" applyAlignment="1">
      <alignment horizontal="center" vertical="center"/>
    </xf>
    <xf numFmtId="9" fontId="70" fillId="38" borderId="0" xfId="55" applyFont="1" applyFill="1" applyAlignment="1">
      <alignment horizontal="center" vertical="center"/>
    </xf>
    <xf numFmtId="9" fontId="66" fillId="0" borderId="0" xfId="0" applyNumberFormat="1" applyFont="1" applyAlignment="1">
      <alignment horizontal="center" vertical="center"/>
    </xf>
    <xf numFmtId="9" fontId="0" fillId="0" borderId="0" xfId="0" applyNumberFormat="1" applyFont="1" applyAlignment="1">
      <alignment/>
    </xf>
    <xf numFmtId="9" fontId="0" fillId="0" borderId="0" xfId="55" applyFont="1" applyAlignment="1">
      <alignment/>
    </xf>
    <xf numFmtId="9" fontId="70" fillId="14" borderId="0" xfId="0" applyNumberFormat="1" applyFont="1" applyFill="1" applyAlignment="1">
      <alignment horizontal="center" vertical="center"/>
    </xf>
    <xf numFmtId="0" fontId="64" fillId="0" borderId="0" xfId="0" applyFont="1" applyAlignment="1">
      <alignment horizontal="center" vertical="center"/>
    </xf>
    <xf numFmtId="0" fontId="76" fillId="10" borderId="11" xfId="0" applyFont="1" applyFill="1" applyBorder="1" applyAlignment="1">
      <alignment horizontal="center" vertical="center" wrapText="1"/>
    </xf>
    <xf numFmtId="0" fontId="68" fillId="0" borderId="0" xfId="0" applyFont="1" applyAlignment="1">
      <alignment horizontal="center" vertical="center"/>
    </xf>
    <xf numFmtId="0" fontId="77" fillId="0" borderId="0" xfId="0" applyFont="1" applyAlignment="1">
      <alignment horizontal="center" vertical="center"/>
    </xf>
    <xf numFmtId="9" fontId="68" fillId="0" borderId="0" xfId="0" applyNumberFormat="1" applyFont="1" applyAlignment="1">
      <alignment horizontal="center" vertical="center"/>
    </xf>
    <xf numFmtId="9" fontId="68" fillId="41" borderId="0" xfId="0" applyNumberFormat="1" applyFont="1" applyFill="1" applyAlignment="1">
      <alignment horizontal="center" vertical="center"/>
    </xf>
    <xf numFmtId="9" fontId="66" fillId="41" borderId="0" xfId="0" applyNumberFormat="1" applyFont="1" applyFill="1" applyAlignment="1">
      <alignment horizontal="center" vertical="center"/>
    </xf>
    <xf numFmtId="9" fontId="64" fillId="14" borderId="0" xfId="0" applyNumberFormat="1" applyFont="1" applyFill="1" applyAlignment="1">
      <alignment horizontal="center"/>
    </xf>
    <xf numFmtId="9" fontId="70" fillId="38" borderId="0" xfId="0" applyNumberFormat="1" applyFont="1" applyFill="1" applyBorder="1" applyAlignment="1">
      <alignment/>
    </xf>
    <xf numFmtId="0" fontId="0" fillId="0" borderId="0" xfId="0" applyFont="1" applyBorder="1" applyAlignment="1">
      <alignment horizontal="center" vertical="center"/>
    </xf>
    <xf numFmtId="0" fontId="78" fillId="0" borderId="11" xfId="0" applyFont="1" applyBorder="1" applyAlignment="1">
      <alignment horizontal="left" vertical="center"/>
    </xf>
    <xf numFmtId="9" fontId="66" fillId="0" borderId="11" xfId="55" applyFont="1" applyBorder="1" applyAlignment="1">
      <alignment horizontal="center" vertical="center"/>
    </xf>
    <xf numFmtId="0" fontId="0" fillId="0" borderId="11" xfId="0" applyBorder="1" applyAlignment="1">
      <alignment horizontal="center" vertical="center"/>
    </xf>
    <xf numFmtId="0" fontId="8" fillId="37" borderId="1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8" xfId="0" applyFont="1" applyFill="1" applyBorder="1" applyAlignment="1">
      <alignment horizontal="center" vertical="center" wrapText="1"/>
    </xf>
    <xf numFmtId="9" fontId="5" fillId="36" borderId="11" xfId="0" applyNumberFormat="1" applyFont="1" applyFill="1" applyBorder="1" applyAlignment="1">
      <alignment horizontal="center" vertical="center"/>
    </xf>
    <xf numFmtId="9" fontId="5" fillId="36" borderId="18"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16" borderId="11"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4" fillId="16" borderId="11" xfId="0" applyNumberFormat="1" applyFont="1" applyFill="1" applyBorder="1" applyAlignment="1">
      <alignment horizontal="center" vertical="center" wrapText="1"/>
    </xf>
    <xf numFmtId="0" fontId="4" fillId="16" borderId="18" xfId="0" applyNumberFormat="1" applyFont="1" applyFill="1" applyBorder="1" applyAlignment="1">
      <alignment horizontal="center" vertical="center" wrapText="1"/>
    </xf>
    <xf numFmtId="9" fontId="5" fillId="36" borderId="27" xfId="0" applyNumberFormat="1" applyFont="1" applyFill="1" applyBorder="1" applyAlignment="1">
      <alignment horizontal="center" vertical="center"/>
    </xf>
    <xf numFmtId="9" fontId="5" fillId="36" borderId="26" xfId="0" applyNumberFormat="1" applyFont="1" applyFill="1" applyBorder="1" applyAlignment="1">
      <alignment horizontal="center" vertical="center"/>
    </xf>
    <xf numFmtId="9" fontId="5" fillId="36" borderId="32" xfId="0" applyNumberFormat="1" applyFont="1" applyFill="1" applyBorder="1" applyAlignment="1">
      <alignment horizontal="center" vertical="center"/>
    </xf>
    <xf numFmtId="0" fontId="4" fillId="10" borderId="11" xfId="0" applyNumberFormat="1" applyFont="1" applyFill="1" applyBorder="1" applyAlignment="1">
      <alignment horizontal="center" vertical="center" wrapText="1"/>
    </xf>
    <xf numFmtId="0" fontId="4" fillId="10" borderId="18" xfId="0"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28"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8" xfId="0" applyFont="1" applyFill="1" applyBorder="1" applyAlignment="1">
      <alignment horizontal="center" vertical="center" wrapText="1"/>
    </xf>
    <xf numFmtId="9" fontId="4" fillId="10" borderId="27" xfId="0" applyNumberFormat="1"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10" borderId="32" xfId="0" applyFont="1" applyFill="1" applyBorder="1" applyAlignment="1">
      <alignment horizontal="center" vertical="center" wrapText="1"/>
    </xf>
    <xf numFmtId="9" fontId="5" fillId="36" borderId="19" xfId="0" applyNumberFormat="1" applyFont="1" applyFill="1" applyBorder="1" applyAlignment="1">
      <alignment horizontal="center" vertical="center"/>
    </xf>
    <xf numFmtId="0" fontId="4" fillId="16" borderId="27"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19"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16" borderId="27" xfId="0" applyNumberFormat="1" applyFont="1" applyFill="1" applyBorder="1" applyAlignment="1">
      <alignment horizontal="center" vertical="center" wrapText="1"/>
    </xf>
    <xf numFmtId="0" fontId="4" fillId="16" borderId="26" xfId="0" applyNumberFormat="1" applyFont="1" applyFill="1" applyBorder="1" applyAlignment="1">
      <alignment horizontal="center" vertical="center" wrapText="1"/>
    </xf>
    <xf numFmtId="0" fontId="4" fillId="16" borderId="19"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10" borderId="27" xfId="0" applyNumberFormat="1" applyFont="1" applyFill="1" applyBorder="1" applyAlignment="1">
      <alignment horizontal="center" vertical="center" wrapText="1"/>
    </xf>
    <xf numFmtId="0" fontId="4" fillId="10" borderId="26" xfId="0" applyNumberFormat="1" applyFont="1" applyFill="1" applyBorder="1" applyAlignment="1">
      <alignment horizontal="center" vertical="center" wrapText="1"/>
    </xf>
    <xf numFmtId="0" fontId="4" fillId="10" borderId="19" xfId="0" applyNumberFormat="1" applyFont="1" applyFill="1" applyBorder="1" applyAlignment="1">
      <alignment horizontal="center" vertical="center" wrapText="1"/>
    </xf>
    <xf numFmtId="0" fontId="4" fillId="10" borderId="27"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5" borderId="27" xfId="0" applyNumberFormat="1" applyFont="1" applyFill="1" applyBorder="1" applyAlignment="1">
      <alignment horizontal="center" vertical="center" wrapText="1"/>
    </xf>
    <xf numFmtId="0" fontId="4" fillId="5" borderId="26" xfId="0" applyNumberFormat="1" applyFont="1" applyFill="1" applyBorder="1" applyAlignment="1">
      <alignment horizontal="center" vertical="center" wrapText="1"/>
    </xf>
    <xf numFmtId="0" fontId="4" fillId="5" borderId="19"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 fillId="5" borderId="11" xfId="0" applyNumberFormat="1" applyFont="1" applyFill="1" applyBorder="1" applyAlignment="1">
      <alignment horizontal="center" vertical="center" wrapText="1"/>
    </xf>
    <xf numFmtId="0" fontId="4" fillId="5" borderId="18" xfId="0" applyNumberFormat="1" applyFont="1" applyFill="1" applyBorder="1" applyAlignment="1">
      <alignment horizontal="center" vertical="center" wrapText="1"/>
    </xf>
    <xf numFmtId="0" fontId="79" fillId="5" borderId="13" xfId="0" applyFont="1" applyFill="1" applyBorder="1" applyAlignment="1">
      <alignment horizontal="center"/>
    </xf>
    <xf numFmtId="0" fontId="79" fillId="5" borderId="22" xfId="0" applyFont="1" applyFill="1" applyBorder="1" applyAlignment="1">
      <alignment horizontal="center"/>
    </xf>
    <xf numFmtId="0" fontId="79" fillId="5" borderId="36" xfId="0" applyFont="1" applyFill="1" applyBorder="1" applyAlignment="1">
      <alignment horizontal="center"/>
    </xf>
    <xf numFmtId="0" fontId="9" fillId="0" borderId="37" xfId="0" applyFont="1" applyBorder="1" applyAlignment="1">
      <alignment horizontal="left" vertical="center" wrapText="1"/>
    </xf>
    <xf numFmtId="0" fontId="9" fillId="0" borderId="10" xfId="0" applyFont="1" applyBorder="1" applyAlignment="1">
      <alignment horizontal="left" vertical="center" wrapText="1"/>
    </xf>
    <xf numFmtId="0" fontId="3" fillId="33" borderId="33"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0" xfId="0" applyFont="1" applyBorder="1" applyAlignment="1">
      <alignment horizontal="center" vertical="center" wrapText="1"/>
    </xf>
    <xf numFmtId="0" fontId="79" fillId="0" borderId="17" xfId="0" applyFont="1" applyBorder="1" applyAlignment="1">
      <alignment horizontal="left" vertical="center" wrapText="1"/>
    </xf>
    <xf numFmtId="0" fontId="79" fillId="0" borderId="42" xfId="0" applyFont="1" applyBorder="1" applyAlignment="1">
      <alignment horizontal="left" vertical="center" wrapText="1"/>
    </xf>
    <xf numFmtId="0" fontId="79" fillId="0" borderId="0" xfId="0" applyFont="1" applyBorder="1" applyAlignment="1">
      <alignment horizontal="left" vertical="center" wrapText="1"/>
    </xf>
    <xf numFmtId="0" fontId="79" fillId="0" borderId="43" xfId="0" applyFont="1" applyBorder="1" applyAlignment="1">
      <alignment horizontal="left" vertical="center" wrapText="1"/>
    </xf>
    <xf numFmtId="0" fontId="79" fillId="0" borderId="30" xfId="0" applyFont="1" applyBorder="1" applyAlignment="1">
      <alignment horizontal="left" vertical="center" wrapText="1"/>
    </xf>
    <xf numFmtId="0" fontId="79" fillId="0" borderId="44" xfId="0" applyFont="1" applyBorder="1" applyAlignment="1">
      <alignment horizontal="left" vertical="center" wrapText="1"/>
    </xf>
    <xf numFmtId="0" fontId="9" fillId="0" borderId="22" xfId="0" applyFont="1" applyBorder="1" applyAlignment="1">
      <alignment horizontal="left" vertical="center" wrapText="1"/>
    </xf>
    <xf numFmtId="0" fontId="9" fillId="0" borderId="36" xfId="0" applyFont="1" applyBorder="1" applyAlignment="1">
      <alignment horizontal="left" vertical="center" wrapText="1"/>
    </xf>
    <xf numFmtId="0" fontId="2" fillId="0" borderId="37" xfId="0" applyFont="1" applyBorder="1" applyAlignment="1">
      <alignment horizontal="left" vertical="top" wrapText="1"/>
    </xf>
    <xf numFmtId="0" fontId="2" fillId="0" borderId="22" xfId="0" applyFont="1" applyBorder="1" applyAlignment="1">
      <alignment horizontal="left" vertical="top" wrapText="1"/>
    </xf>
    <xf numFmtId="0" fontId="2" fillId="0" borderId="36" xfId="0" applyFont="1" applyBorder="1" applyAlignment="1">
      <alignment horizontal="left" vertical="top" wrapText="1"/>
    </xf>
    <xf numFmtId="0" fontId="79" fillId="4" borderId="37" xfId="0" applyFont="1" applyFill="1" applyBorder="1" applyAlignment="1">
      <alignment horizontal="center" vertical="top" wrapText="1"/>
    </xf>
    <xf numFmtId="0" fontId="79" fillId="4" borderId="22" xfId="0" applyFont="1" applyFill="1" applyBorder="1" applyAlignment="1">
      <alignment horizontal="center" vertical="top" wrapText="1"/>
    </xf>
    <xf numFmtId="0" fontId="79" fillId="4" borderId="10" xfId="0" applyFont="1" applyFill="1" applyBorder="1" applyAlignment="1">
      <alignment horizontal="center" vertical="top" wrapText="1"/>
    </xf>
    <xf numFmtId="0" fontId="79" fillId="2" borderId="13" xfId="0" applyFont="1" applyFill="1" applyBorder="1" applyAlignment="1">
      <alignment horizontal="center"/>
    </xf>
    <xf numFmtId="0" fontId="79" fillId="2" borderId="22" xfId="0" applyFont="1" applyFill="1" applyBorder="1" applyAlignment="1">
      <alignment horizontal="center"/>
    </xf>
    <xf numFmtId="0" fontId="79" fillId="2" borderId="10" xfId="0" applyFont="1" applyFill="1" applyBorder="1" applyAlignment="1">
      <alignment horizontal="center"/>
    </xf>
    <xf numFmtId="0" fontId="79" fillId="16" borderId="13" xfId="0" applyFont="1" applyFill="1" applyBorder="1" applyAlignment="1">
      <alignment horizontal="center"/>
    </xf>
    <xf numFmtId="0" fontId="79" fillId="16" borderId="22" xfId="0" applyFont="1" applyFill="1" applyBorder="1" applyAlignment="1">
      <alignment horizontal="center"/>
    </xf>
    <xf numFmtId="0" fontId="79" fillId="16" borderId="10" xfId="0" applyFont="1" applyFill="1" applyBorder="1" applyAlignment="1">
      <alignment horizontal="center"/>
    </xf>
    <xf numFmtId="0" fontId="66" fillId="0" borderId="11" xfId="0" applyFont="1" applyBorder="1" applyAlignment="1">
      <alignment horizontal="center" vertical="center"/>
    </xf>
    <xf numFmtId="0" fontId="4" fillId="10" borderId="15"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79" fillId="0" borderId="51" xfId="0" applyFont="1" applyBorder="1" applyAlignment="1">
      <alignment horizontal="left" vertical="center" wrapText="1"/>
    </xf>
    <xf numFmtId="0" fontId="79" fillId="0" borderId="45" xfId="0" applyFont="1" applyBorder="1" applyAlignment="1">
      <alignment horizontal="left" vertical="center" wrapText="1"/>
    </xf>
    <xf numFmtId="0" fontId="79" fillId="0" borderId="23" xfId="0" applyFont="1" applyBorder="1" applyAlignment="1">
      <alignment horizontal="left" vertical="center" wrapText="1"/>
    </xf>
    <xf numFmtId="0" fontId="5" fillId="0" borderId="37" xfId="0" applyFont="1" applyBorder="1" applyAlignment="1">
      <alignment horizontal="left" vertical="center" wrapText="1"/>
    </xf>
    <xf numFmtId="0" fontId="5" fillId="0" borderId="10" xfId="0" applyFont="1" applyBorder="1" applyAlignment="1">
      <alignment horizontal="left" vertical="center"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66" fillId="0" borderId="37" xfId="0" applyFont="1" applyBorder="1" applyAlignment="1">
      <alignment horizontal="left" vertical="top" wrapText="1"/>
    </xf>
    <xf numFmtId="0" fontId="66" fillId="0" borderId="22" xfId="0" applyFont="1" applyBorder="1" applyAlignment="1">
      <alignment horizontal="left" vertical="top" wrapText="1"/>
    </xf>
    <xf numFmtId="0" fontId="66" fillId="0" borderId="21" xfId="0" applyFont="1" applyBorder="1" applyAlignment="1">
      <alignment horizontal="left" vertical="top" wrapText="1"/>
    </xf>
    <xf numFmtId="0" fontId="66" fillId="0" borderId="52" xfId="0" applyFont="1" applyBorder="1" applyAlignment="1">
      <alignment horizontal="left" vertical="top" wrapText="1"/>
    </xf>
    <xf numFmtId="0" fontId="79" fillId="10" borderId="24" xfId="0" applyFont="1" applyFill="1" applyBorder="1" applyAlignment="1">
      <alignment horizontal="center" vertical="top" wrapText="1"/>
    </xf>
    <xf numFmtId="0" fontId="79" fillId="10" borderId="25" xfId="0" applyFont="1" applyFill="1" applyBorder="1" applyAlignment="1">
      <alignment horizontal="center" vertical="top" wrapText="1"/>
    </xf>
    <xf numFmtId="0" fontId="79" fillId="2" borderId="53" xfId="0" applyFont="1" applyFill="1" applyBorder="1" applyAlignment="1">
      <alignment horizontal="center"/>
    </xf>
    <xf numFmtId="0" fontId="79" fillId="2" borderId="54" xfId="0" applyFont="1" applyFill="1" applyBorder="1" applyAlignment="1">
      <alignment horizontal="center"/>
    </xf>
    <xf numFmtId="0" fontId="79" fillId="2" borderId="55" xfId="0" applyFont="1" applyFill="1" applyBorder="1" applyAlignment="1">
      <alignment horizontal="center"/>
    </xf>
    <xf numFmtId="0" fontId="79" fillId="16" borderId="53" xfId="0" applyFont="1" applyFill="1" applyBorder="1" applyAlignment="1">
      <alignment horizontal="center"/>
    </xf>
    <xf numFmtId="0" fontId="79" fillId="16" borderId="54" xfId="0" applyFont="1" applyFill="1" applyBorder="1" applyAlignment="1">
      <alignment horizontal="center"/>
    </xf>
    <xf numFmtId="0" fontId="79" fillId="16" borderId="55" xfId="0" applyFont="1" applyFill="1" applyBorder="1" applyAlignment="1">
      <alignment horizontal="center"/>
    </xf>
    <xf numFmtId="0" fontId="79" fillId="5" borderId="53" xfId="0" applyFont="1" applyFill="1" applyBorder="1" applyAlignment="1">
      <alignment horizontal="center"/>
    </xf>
    <xf numFmtId="0" fontId="79" fillId="5" borderId="54" xfId="0" applyFont="1" applyFill="1" applyBorder="1" applyAlignment="1">
      <alignment horizontal="center"/>
    </xf>
    <xf numFmtId="0" fontId="79" fillId="5" borderId="55" xfId="0" applyFont="1" applyFill="1" applyBorder="1" applyAlignment="1">
      <alignment horizontal="center"/>
    </xf>
    <xf numFmtId="0" fontId="14" fillId="33" borderId="56"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51" xfId="0" applyFont="1" applyFill="1" applyBorder="1" applyAlignment="1">
      <alignment horizontal="center" vertical="center" wrapText="1"/>
    </xf>
    <xf numFmtId="0" fontId="14" fillId="33" borderId="23" xfId="0" applyFont="1" applyFill="1" applyBorder="1" applyAlignment="1">
      <alignment horizontal="center" vertical="center" wrapText="1"/>
    </xf>
    <xf numFmtId="9" fontId="4" fillId="36" borderId="27" xfId="0" applyNumberFormat="1" applyFont="1" applyFill="1" applyBorder="1" applyAlignment="1">
      <alignment horizontal="center" vertical="center" wrapText="1"/>
    </xf>
    <xf numFmtId="9" fontId="4" fillId="36" borderId="26" xfId="0" applyNumberFormat="1" applyFont="1" applyFill="1" applyBorder="1" applyAlignment="1">
      <alignment horizontal="center" vertical="center" wrapText="1"/>
    </xf>
    <xf numFmtId="9" fontId="4" fillId="36" borderId="19"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16" borderId="34" xfId="0" applyFont="1" applyFill="1" applyBorder="1" applyAlignment="1">
      <alignment horizontal="center" vertical="center" wrapText="1"/>
    </xf>
    <xf numFmtId="0" fontId="4" fillId="16" borderId="3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23" xfId="0" applyFont="1" applyFill="1" applyBorder="1" applyAlignment="1">
      <alignment horizontal="center" vertical="center" wrapText="1"/>
    </xf>
    <xf numFmtId="9" fontId="4" fillId="36" borderId="27" xfId="0" applyNumberFormat="1" applyFont="1" applyFill="1" applyBorder="1" applyAlignment="1">
      <alignment horizontal="center" vertical="center"/>
    </xf>
    <xf numFmtId="9" fontId="4" fillId="36" borderId="26" xfId="0" applyNumberFormat="1" applyFont="1" applyFill="1" applyBorder="1" applyAlignment="1">
      <alignment horizontal="center" vertical="center"/>
    </xf>
    <xf numFmtId="9" fontId="4" fillId="36" borderId="19" xfId="0" applyNumberFormat="1" applyFont="1" applyFill="1" applyBorder="1" applyAlignment="1">
      <alignment horizontal="center" vertical="center"/>
    </xf>
    <xf numFmtId="0" fontId="4" fillId="5" borderId="15" xfId="0" applyNumberFormat="1" applyFont="1" applyFill="1" applyBorder="1" applyAlignment="1">
      <alignment horizontal="center" vertical="center" wrapText="1"/>
    </xf>
    <xf numFmtId="0" fontId="4" fillId="5" borderId="45" xfId="0" applyNumberFormat="1" applyFont="1" applyFill="1" applyBorder="1" applyAlignment="1">
      <alignment horizontal="center" vertical="center" wrapText="1"/>
    </xf>
    <xf numFmtId="0" fontId="4" fillId="5" borderId="23" xfId="0" applyNumberFormat="1"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16" borderId="46" xfId="0" applyFont="1" applyFill="1" applyBorder="1" applyAlignment="1">
      <alignment horizontal="center" vertical="center" wrapText="1"/>
    </xf>
    <xf numFmtId="0" fontId="4" fillId="10" borderId="20" xfId="0" applyFont="1" applyFill="1" applyBorder="1" applyAlignment="1">
      <alignment horizontal="center" vertical="center" wrapText="1"/>
    </xf>
    <xf numFmtId="9" fontId="5" fillId="36" borderId="20" xfId="0" applyNumberFormat="1" applyFont="1" applyFill="1" applyBorder="1" applyAlignment="1">
      <alignment horizontal="center" vertical="center"/>
    </xf>
    <xf numFmtId="0" fontId="4" fillId="2" borderId="56" xfId="0" applyFont="1" applyFill="1" applyBorder="1" applyAlignment="1">
      <alignment horizontal="center" vertical="center" wrapText="1"/>
    </xf>
    <xf numFmtId="0" fontId="4" fillId="16" borderId="56"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66" fillId="10" borderId="15" xfId="0" applyFont="1" applyFill="1" applyBorder="1" applyAlignment="1">
      <alignment horizontal="center" vertical="center" wrapText="1"/>
    </xf>
    <xf numFmtId="0" fontId="66" fillId="10" borderId="45" xfId="0" applyFont="1" applyFill="1" applyBorder="1" applyAlignment="1">
      <alignment horizontal="center" vertical="center" wrapText="1"/>
    </xf>
    <xf numFmtId="0" fontId="66" fillId="10" borderId="58"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32" xfId="0" applyFont="1" applyFill="1" applyBorder="1" applyAlignment="1">
      <alignment horizontal="center" vertical="center" wrapText="1"/>
    </xf>
    <xf numFmtId="9" fontId="66"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70" fillId="0" borderId="17" xfId="0" applyFont="1" applyBorder="1" applyAlignment="1">
      <alignment horizontal="left" vertical="center"/>
    </xf>
    <xf numFmtId="0" fontId="70" fillId="0" borderId="42" xfId="0" applyFont="1" applyBorder="1" applyAlignment="1">
      <alignment horizontal="left" vertical="center"/>
    </xf>
    <xf numFmtId="0" fontId="70" fillId="0" borderId="0" xfId="0" applyFont="1" applyBorder="1" applyAlignment="1">
      <alignment horizontal="left" vertical="center"/>
    </xf>
    <xf numFmtId="0" fontId="70" fillId="0" borderId="43" xfId="0" applyFont="1" applyBorder="1" applyAlignment="1">
      <alignment horizontal="left" vertical="center"/>
    </xf>
    <xf numFmtId="0" fontId="70" fillId="0" borderId="30" xfId="0" applyFont="1" applyBorder="1" applyAlignment="1">
      <alignment horizontal="left" vertical="center"/>
    </xf>
    <xf numFmtId="0" fontId="70" fillId="0" borderId="44" xfId="0" applyFont="1" applyBorder="1" applyAlignment="1">
      <alignment horizontal="left" vertical="center"/>
    </xf>
    <xf numFmtId="0" fontId="5" fillId="36" borderId="11" xfId="0" applyFont="1" applyFill="1" applyBorder="1" applyAlignment="1">
      <alignment horizontal="center" vertical="center"/>
    </xf>
    <xf numFmtId="0" fontId="4" fillId="10" borderId="3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60" xfId="0"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8" fillId="33" borderId="12"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10" borderId="38" xfId="0" applyNumberFormat="1" applyFont="1" applyFill="1" applyBorder="1" applyAlignment="1">
      <alignment horizontal="center" vertical="center" wrapText="1"/>
    </xf>
    <xf numFmtId="0" fontId="4" fillId="10" borderId="61" xfId="0" applyNumberFormat="1" applyFont="1" applyFill="1" applyBorder="1" applyAlignment="1">
      <alignment horizontal="center" vertical="center" wrapText="1"/>
    </xf>
    <xf numFmtId="0" fontId="4" fillId="10" borderId="39" xfId="0" applyNumberFormat="1" applyFont="1" applyFill="1" applyBorder="1" applyAlignment="1">
      <alignment horizontal="center" vertical="center" wrapText="1"/>
    </xf>
    <xf numFmtId="0" fontId="5" fillId="0" borderId="62" xfId="0" applyFont="1" applyBorder="1" applyAlignment="1">
      <alignment horizontal="left" vertical="top" wrapText="1"/>
    </xf>
    <xf numFmtId="0" fontId="5" fillId="0" borderId="63" xfId="0" applyFont="1" applyBorder="1" applyAlignment="1">
      <alignment horizontal="left" vertical="top" wrapText="1"/>
    </xf>
    <xf numFmtId="0" fontId="4" fillId="0" borderId="62" xfId="0" applyFont="1" applyBorder="1" applyAlignment="1">
      <alignment horizontal="left" vertical="top" wrapText="1"/>
    </xf>
    <xf numFmtId="0" fontId="70" fillId="4" borderId="24" xfId="0" applyFont="1" applyFill="1" applyBorder="1" applyAlignment="1">
      <alignment horizontal="center" vertical="center" wrapText="1"/>
    </xf>
    <xf numFmtId="0" fontId="70" fillId="4" borderId="25" xfId="0" applyFont="1" applyFill="1" applyBorder="1" applyAlignment="1">
      <alignment horizontal="center" vertical="center" wrapText="1"/>
    </xf>
    <xf numFmtId="0" fontId="70" fillId="4" borderId="53" xfId="0" applyFont="1" applyFill="1" applyBorder="1" applyAlignment="1">
      <alignment horizontal="center" vertical="center" wrapText="1"/>
    </xf>
    <xf numFmtId="0" fontId="70" fillId="4" borderId="54" xfId="0" applyFont="1" applyFill="1" applyBorder="1" applyAlignment="1">
      <alignment horizontal="center" vertical="center" wrapText="1"/>
    </xf>
    <xf numFmtId="0" fontId="70" fillId="4" borderId="55" xfId="0" applyFont="1" applyFill="1" applyBorder="1" applyAlignment="1">
      <alignment horizontal="center" vertical="center" wrapText="1"/>
    </xf>
    <xf numFmtId="0" fontId="70" fillId="2" borderId="53" xfId="0" applyFont="1" applyFill="1" applyBorder="1" applyAlignment="1">
      <alignment horizontal="center" vertical="center"/>
    </xf>
    <xf numFmtId="0" fontId="70" fillId="2" borderId="54" xfId="0" applyFont="1" applyFill="1" applyBorder="1" applyAlignment="1">
      <alignment horizontal="center" vertical="center"/>
    </xf>
    <xf numFmtId="0" fontId="70" fillId="2" borderId="55" xfId="0" applyFont="1" applyFill="1" applyBorder="1" applyAlignment="1">
      <alignment horizontal="center" vertical="center"/>
    </xf>
    <xf numFmtId="0" fontId="70" fillId="16" borderId="53" xfId="0" applyFont="1" applyFill="1" applyBorder="1" applyAlignment="1">
      <alignment horizontal="center" vertical="center"/>
    </xf>
    <xf numFmtId="0" fontId="70" fillId="16" borderId="54" xfId="0" applyFont="1" applyFill="1" applyBorder="1" applyAlignment="1">
      <alignment horizontal="center" vertical="center"/>
    </xf>
    <xf numFmtId="0" fontId="70" fillId="16" borderId="55" xfId="0" applyFont="1" applyFill="1" applyBorder="1" applyAlignment="1">
      <alignment horizontal="center" vertical="center"/>
    </xf>
    <xf numFmtId="0" fontId="70" fillId="5" borderId="53" xfId="0" applyFont="1" applyFill="1" applyBorder="1" applyAlignment="1">
      <alignment horizontal="center" vertical="center"/>
    </xf>
    <xf numFmtId="0" fontId="70" fillId="5" borderId="54" xfId="0" applyFont="1" applyFill="1" applyBorder="1" applyAlignment="1">
      <alignment horizontal="center" vertical="center"/>
    </xf>
    <xf numFmtId="0" fontId="70" fillId="5" borderId="55" xfId="0" applyFont="1" applyFill="1" applyBorder="1" applyAlignment="1">
      <alignment horizontal="center" vertical="center"/>
    </xf>
    <xf numFmtId="0" fontId="4" fillId="10" borderId="3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5" fillId="36" borderId="27" xfId="0" applyFont="1" applyFill="1" applyBorder="1" applyAlignment="1">
      <alignment horizontal="center" vertical="center"/>
    </xf>
    <xf numFmtId="9" fontId="4" fillId="36" borderId="11" xfId="0" applyNumberFormat="1" applyFont="1" applyFill="1" applyBorder="1" applyAlignment="1">
      <alignment horizontal="center" vertical="center"/>
    </xf>
    <xf numFmtId="0" fontId="4" fillId="36" borderId="11" xfId="0" applyFont="1" applyFill="1" applyBorder="1" applyAlignment="1">
      <alignment horizontal="center" vertical="center"/>
    </xf>
    <xf numFmtId="9" fontId="5" fillId="42" borderId="11" xfId="0" applyNumberFormat="1" applyFont="1" applyFill="1" applyBorder="1" applyAlignment="1">
      <alignment horizontal="center" vertical="center"/>
    </xf>
    <xf numFmtId="0" fontId="5" fillId="42" borderId="11" xfId="0" applyFont="1" applyFill="1" applyBorder="1" applyAlignment="1">
      <alignment horizontal="center" vertical="center"/>
    </xf>
    <xf numFmtId="0" fontId="5" fillId="42" borderId="18" xfId="0" applyFont="1" applyFill="1" applyBorder="1" applyAlignment="1">
      <alignment horizontal="center" vertical="center"/>
    </xf>
    <xf numFmtId="0" fontId="4" fillId="10"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10" borderId="29"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9" fontId="66" fillId="0" borderId="11" xfId="55" applyFont="1" applyBorder="1" applyAlignment="1">
      <alignment horizontal="center" vertical="center" wrapText="1"/>
    </xf>
    <xf numFmtId="0" fontId="0" fillId="0" borderId="11" xfId="0" applyBorder="1" applyAlignment="1">
      <alignment horizontal="center" vertical="center" wrapText="1"/>
    </xf>
    <xf numFmtId="0" fontId="3" fillId="33" borderId="11" xfId="0" applyFont="1" applyFill="1" applyBorder="1" applyAlignment="1">
      <alignment horizontal="center" vertical="center" wrapText="1"/>
    </xf>
    <xf numFmtId="0" fontId="4" fillId="5" borderId="32" xfId="0" applyNumberFormat="1" applyFont="1" applyFill="1" applyBorder="1" applyAlignment="1">
      <alignment horizontal="center" vertical="center" wrapText="1"/>
    </xf>
    <xf numFmtId="9" fontId="4" fillId="36" borderId="32" xfId="0" applyNumberFormat="1" applyFont="1" applyFill="1" applyBorder="1" applyAlignment="1">
      <alignment horizontal="center" vertical="center"/>
    </xf>
    <xf numFmtId="0" fontId="4" fillId="16" borderId="32"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16" borderId="32" xfId="0" applyFont="1" applyFill="1" applyBorder="1" applyAlignment="1">
      <alignment horizontal="center" vertical="center" wrapText="1"/>
    </xf>
    <xf numFmtId="0" fontId="4" fillId="36" borderId="18"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9" fontId="4" fillId="10" borderId="11" xfId="0" applyNumberFormat="1"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5" fillId="0" borderId="67"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6"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17"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42"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43"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30"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44"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6" xfId="0" applyFont="1" applyBorder="1" applyAlignment="1">
      <alignment horizontal="center" vertical="center" wrapText="1"/>
    </xf>
    <xf numFmtId="0" fontId="70" fillId="2" borderId="68" xfId="0" applyFont="1" applyFill="1" applyBorder="1" applyAlignment="1">
      <alignment horizontal="center" vertical="center"/>
    </xf>
    <xf numFmtId="0" fontId="70" fillId="2" borderId="69" xfId="0" applyFont="1" applyFill="1" applyBorder="1" applyAlignment="1">
      <alignment horizontal="center" vertical="center"/>
    </xf>
    <xf numFmtId="0" fontId="70" fillId="16" borderId="70" xfId="0" applyFont="1" applyFill="1" applyBorder="1" applyAlignment="1">
      <alignment horizontal="center" vertical="center"/>
    </xf>
    <xf numFmtId="0" fontId="70" fillId="16" borderId="68" xfId="0" applyFont="1" applyFill="1" applyBorder="1" applyAlignment="1">
      <alignment horizontal="center" vertical="center"/>
    </xf>
    <xf numFmtId="0" fontId="70" fillId="16" borderId="69" xfId="0" applyFont="1" applyFill="1" applyBorder="1" applyAlignment="1">
      <alignment horizontal="center" vertical="center"/>
    </xf>
    <xf numFmtId="0" fontId="70" fillId="5" borderId="70" xfId="0" applyFont="1" applyFill="1" applyBorder="1" applyAlignment="1">
      <alignment horizontal="center" vertical="center"/>
    </xf>
    <xf numFmtId="0" fontId="70" fillId="5" borderId="68" xfId="0" applyFont="1" applyFill="1" applyBorder="1" applyAlignment="1">
      <alignment horizontal="center" vertical="center"/>
    </xf>
    <xf numFmtId="0" fontId="70" fillId="5" borderId="69" xfId="0" applyFont="1" applyFill="1" applyBorder="1" applyAlignment="1">
      <alignment horizontal="center" vertical="center"/>
    </xf>
    <xf numFmtId="9" fontId="68" fillId="0" borderId="11" xfId="0" applyNumberFormat="1" applyFont="1" applyBorder="1" applyAlignment="1">
      <alignment horizontal="center" vertical="center"/>
    </xf>
    <xf numFmtId="0" fontId="66" fillId="16" borderId="1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79" fillId="0" borderId="0" xfId="0" applyFont="1" applyBorder="1" applyAlignment="1">
      <alignment horizontal="left" vertical="center"/>
    </xf>
    <xf numFmtId="0" fontId="79" fillId="0" borderId="30" xfId="0" applyFont="1" applyBorder="1" applyAlignment="1">
      <alignment horizontal="left" vertical="center"/>
    </xf>
    <xf numFmtId="0" fontId="4" fillId="16" borderId="38" xfId="0" applyFont="1" applyFill="1" applyBorder="1" applyAlignment="1">
      <alignment horizontal="center" vertical="center" wrapText="1"/>
    </xf>
    <xf numFmtId="0" fontId="4" fillId="16" borderId="3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6" fillId="2" borderId="12"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79" fillId="10" borderId="60" xfId="0" applyFont="1" applyFill="1" applyBorder="1" applyAlignment="1">
      <alignment horizontal="center" vertical="top" wrapText="1"/>
    </xf>
    <xf numFmtId="0" fontId="79" fillId="10" borderId="59" xfId="0" applyFont="1" applyFill="1" applyBorder="1" applyAlignment="1">
      <alignment horizontal="center" vertical="top" wrapText="1"/>
    </xf>
    <xf numFmtId="0" fontId="79" fillId="10" borderId="47" xfId="0" applyFont="1" applyFill="1" applyBorder="1" applyAlignment="1">
      <alignment horizontal="center" vertical="top" wrapText="1"/>
    </xf>
    <xf numFmtId="0" fontId="79" fillId="2" borderId="60" xfId="0" applyFont="1" applyFill="1" applyBorder="1" applyAlignment="1">
      <alignment horizontal="center"/>
    </xf>
    <xf numFmtId="0" fontId="79" fillId="2" borderId="59" xfId="0" applyFont="1" applyFill="1" applyBorder="1" applyAlignment="1">
      <alignment horizontal="center"/>
    </xf>
    <xf numFmtId="0" fontId="79" fillId="2" borderId="47" xfId="0" applyFont="1" applyFill="1" applyBorder="1" applyAlignment="1">
      <alignment horizontal="center"/>
    </xf>
    <xf numFmtId="0" fontId="79" fillId="16" borderId="60" xfId="0" applyFont="1" applyFill="1" applyBorder="1" applyAlignment="1">
      <alignment horizontal="center"/>
    </xf>
    <xf numFmtId="0" fontId="79" fillId="16" borderId="59" xfId="0" applyFont="1" applyFill="1" applyBorder="1" applyAlignment="1">
      <alignment horizontal="center"/>
    </xf>
    <xf numFmtId="0" fontId="79" fillId="16" borderId="47" xfId="0" applyFont="1" applyFill="1" applyBorder="1" applyAlignment="1">
      <alignment horizontal="center"/>
    </xf>
    <xf numFmtId="0" fontId="79" fillId="5" borderId="49" xfId="0" applyFont="1" applyFill="1" applyBorder="1" applyAlignment="1">
      <alignment horizontal="center"/>
    </xf>
    <xf numFmtId="0" fontId="79" fillId="5" borderId="59" xfId="0" applyFont="1" applyFill="1" applyBorder="1" applyAlignment="1">
      <alignment horizontal="center"/>
    </xf>
    <xf numFmtId="0" fontId="79" fillId="5" borderId="47" xfId="0" applyFont="1" applyFill="1" applyBorder="1" applyAlignment="1">
      <alignment horizontal="center"/>
    </xf>
    <xf numFmtId="0" fontId="66" fillId="5" borderId="10" xfId="0" applyFont="1" applyFill="1" applyBorder="1" applyAlignment="1">
      <alignment horizontal="center" vertical="center" wrapText="1"/>
    </xf>
    <xf numFmtId="0" fontId="5" fillId="36" borderId="18" xfId="0" applyFont="1" applyFill="1" applyBorder="1" applyAlignment="1">
      <alignment horizontal="center" vertical="center"/>
    </xf>
    <xf numFmtId="0" fontId="68" fillId="0" borderId="11" xfId="0" applyFont="1" applyBorder="1" applyAlignment="1">
      <alignment horizontal="center"/>
    </xf>
    <xf numFmtId="0" fontId="10" fillId="0" borderId="15" xfId="0" applyFont="1" applyBorder="1" applyAlignment="1">
      <alignment horizontal="left" vertical="center" wrapText="1"/>
    </xf>
    <xf numFmtId="0" fontId="10" fillId="0" borderId="63" xfId="0" applyFont="1" applyBorder="1" applyAlignment="1">
      <alignment horizontal="left" vertical="center" wrapText="1"/>
    </xf>
    <xf numFmtId="0" fontId="10" fillId="0" borderId="22" xfId="0" applyFont="1" applyBorder="1" applyAlignment="1">
      <alignment horizontal="left" vertical="center" wrapText="1"/>
    </xf>
    <xf numFmtId="0" fontId="10" fillId="0" borderId="10" xfId="0" applyFont="1" applyBorder="1" applyAlignment="1">
      <alignment horizontal="left" vertical="center" wrapText="1"/>
    </xf>
    <xf numFmtId="0" fontId="74" fillId="0" borderId="15" xfId="0" applyFont="1" applyBorder="1" applyAlignment="1">
      <alignment horizontal="left" vertical="top" wrapText="1"/>
    </xf>
    <xf numFmtId="0" fontId="74" fillId="0" borderId="21" xfId="0" applyFont="1" applyBorder="1" applyAlignment="1">
      <alignment horizontal="left" vertical="top" wrapText="1"/>
    </xf>
    <xf numFmtId="0" fontId="74" fillId="0" borderId="63" xfId="0" applyFont="1" applyBorder="1" applyAlignment="1">
      <alignment horizontal="left" vertical="top" wrapText="1"/>
    </xf>
    <xf numFmtId="0" fontId="79" fillId="10" borderId="48" xfId="0" applyFont="1" applyFill="1" applyBorder="1" applyAlignment="1">
      <alignment horizontal="center" vertical="top" wrapText="1"/>
    </xf>
    <xf numFmtId="0" fontId="3" fillId="33" borderId="31"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76" fillId="10" borderId="12" xfId="0" applyFont="1" applyFill="1" applyBorder="1" applyAlignment="1">
      <alignment horizontal="center" vertical="center" wrapText="1"/>
    </xf>
    <xf numFmtId="0" fontId="76" fillId="10" borderId="11" xfId="0" applyFont="1" applyFill="1" applyBorder="1" applyAlignment="1">
      <alignment horizontal="center" vertical="center" wrapText="1"/>
    </xf>
    <xf numFmtId="0" fontId="76" fillId="10" borderId="27" xfId="0" applyFont="1" applyFill="1" applyBorder="1" applyAlignment="1">
      <alignment horizontal="center" vertical="center" wrapText="1"/>
    </xf>
    <xf numFmtId="0" fontId="76" fillId="10" borderId="26" xfId="0" applyFont="1" applyFill="1" applyBorder="1" applyAlignment="1">
      <alignment horizontal="center" vertical="center" wrapText="1"/>
    </xf>
    <xf numFmtId="0" fontId="76" fillId="10" borderId="19" xfId="0" applyFont="1" applyFill="1" applyBorder="1" applyAlignment="1">
      <alignment horizontal="center" vertical="center" wrapText="1"/>
    </xf>
    <xf numFmtId="0" fontId="66" fillId="10" borderId="11" xfId="0" applyFont="1" applyFill="1" applyBorder="1" applyAlignment="1">
      <alignment horizontal="center" vertical="center" wrapText="1"/>
    </xf>
    <xf numFmtId="0" fontId="66" fillId="10" borderId="11" xfId="0" applyFont="1" applyFill="1" applyBorder="1" applyAlignment="1">
      <alignment horizontal="center" vertical="center"/>
    </xf>
    <xf numFmtId="0" fontId="66" fillId="10"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66" fillId="16" borderId="31" xfId="0" applyFont="1" applyFill="1" applyBorder="1" applyAlignment="1">
      <alignment horizontal="center" vertical="center" wrapText="1"/>
    </xf>
    <xf numFmtId="0" fontId="66" fillId="10" borderId="27" xfId="0" applyFont="1" applyFill="1" applyBorder="1" applyAlignment="1">
      <alignment horizontal="center" vertical="center" wrapText="1"/>
    </xf>
    <xf numFmtId="0" fontId="66" fillId="10" borderId="26" xfId="0" applyFont="1" applyFill="1" applyBorder="1" applyAlignment="1">
      <alignment horizontal="center" vertical="center" wrapText="1"/>
    </xf>
    <xf numFmtId="0" fontId="66" fillId="10" borderId="19" xfId="0" applyFont="1" applyFill="1" applyBorder="1" applyAlignment="1">
      <alignment horizontal="center" vertical="center" wrapText="1"/>
    </xf>
    <xf numFmtId="0" fontId="66" fillId="10" borderId="28" xfId="0" applyFont="1" applyFill="1" applyBorder="1" applyAlignment="1">
      <alignment horizontal="center" vertical="center" wrapText="1"/>
    </xf>
    <xf numFmtId="0" fontId="66" fillId="5" borderId="71" xfId="0" applyFont="1" applyFill="1" applyBorder="1" applyAlignment="1">
      <alignment horizontal="center" vertical="center" wrapText="1"/>
    </xf>
    <xf numFmtId="0" fontId="66" fillId="2" borderId="28"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16" borderId="61" xfId="0" applyFont="1" applyFill="1" applyBorder="1" applyAlignment="1">
      <alignment horizontal="center" vertical="center" wrapText="1"/>
    </xf>
    <xf numFmtId="0" fontId="66" fillId="10" borderId="18" xfId="0" applyFont="1" applyFill="1" applyBorder="1" applyAlignment="1">
      <alignment horizontal="center" vertical="center" wrapText="1"/>
    </xf>
    <xf numFmtId="0" fontId="66" fillId="10" borderId="18" xfId="0" applyFont="1" applyFill="1" applyBorder="1" applyAlignment="1">
      <alignment horizontal="center" vertical="center"/>
    </xf>
    <xf numFmtId="0" fontId="66" fillId="16" borderId="28" xfId="0" applyFont="1" applyFill="1" applyBorder="1" applyAlignment="1">
      <alignment horizontal="center" vertical="center" wrapText="1"/>
    </xf>
    <xf numFmtId="9" fontId="0" fillId="0" borderId="11" xfId="55" applyFont="1" applyBorder="1" applyAlignment="1">
      <alignment horizontal="center" vertical="center"/>
    </xf>
    <xf numFmtId="0" fontId="4" fillId="16" borderId="31" xfId="0" applyNumberFormat="1" applyFont="1" applyFill="1" applyBorder="1" applyAlignment="1">
      <alignment horizontal="center" vertical="center" wrapText="1"/>
    </xf>
    <xf numFmtId="0" fontId="4" fillId="16" borderId="38" xfId="0" applyNumberFormat="1" applyFont="1" applyFill="1" applyBorder="1" applyAlignment="1">
      <alignment horizontal="center" vertical="center" wrapText="1"/>
    </xf>
    <xf numFmtId="0" fontId="4" fillId="16" borderId="39"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4" xfId="0" applyFont="1" applyBorder="1" applyAlignment="1">
      <alignment horizontal="center" vertical="center" wrapText="1"/>
    </xf>
    <xf numFmtId="0" fontId="3" fillId="33" borderId="60"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9" fillId="0" borderId="37" xfId="0" applyFont="1" applyBorder="1" applyAlignment="1">
      <alignment horizontal="center" vertical="center"/>
    </xf>
    <xf numFmtId="0" fontId="9" fillId="0" borderId="22" xfId="0" applyFont="1" applyBorder="1" applyAlignment="1">
      <alignment horizontal="center" vertical="center"/>
    </xf>
    <xf numFmtId="0" fontId="9" fillId="0" borderId="36" xfId="0" applyFont="1" applyBorder="1" applyAlignment="1">
      <alignment horizontal="center" vertical="center"/>
    </xf>
    <xf numFmtId="0" fontId="79" fillId="4" borderId="24" xfId="0" applyFont="1" applyFill="1" applyBorder="1" applyAlignment="1">
      <alignment horizontal="center" vertical="center" wrapText="1"/>
    </xf>
    <xf numFmtId="0" fontId="79" fillId="4" borderId="25" xfId="0" applyFont="1" applyFill="1" applyBorder="1" applyAlignment="1">
      <alignment horizontal="center" vertical="center" wrapText="1"/>
    </xf>
    <xf numFmtId="0" fontId="79" fillId="4" borderId="53" xfId="0" applyFont="1" applyFill="1" applyBorder="1" applyAlignment="1">
      <alignment horizontal="center" vertical="center" wrapText="1"/>
    </xf>
    <xf numFmtId="0" fontId="79" fillId="4" borderId="54" xfId="0" applyFont="1" applyFill="1" applyBorder="1" applyAlignment="1">
      <alignment horizontal="center" vertical="center" wrapText="1"/>
    </xf>
    <xf numFmtId="0" fontId="79" fillId="4" borderId="55" xfId="0" applyFont="1" applyFill="1" applyBorder="1" applyAlignment="1">
      <alignment horizontal="center" vertical="center" wrapText="1"/>
    </xf>
    <xf numFmtId="0" fontId="79" fillId="2" borderId="53" xfId="0" applyFont="1" applyFill="1" applyBorder="1" applyAlignment="1">
      <alignment horizontal="center" vertical="center"/>
    </xf>
    <xf numFmtId="0" fontId="79" fillId="2" borderId="54" xfId="0" applyFont="1" applyFill="1" applyBorder="1" applyAlignment="1">
      <alignment horizontal="center" vertical="center"/>
    </xf>
    <xf numFmtId="0" fontId="79" fillId="2" borderId="55" xfId="0" applyFont="1" applyFill="1" applyBorder="1" applyAlignment="1">
      <alignment horizontal="center" vertical="center"/>
    </xf>
    <xf numFmtId="0" fontId="79" fillId="16" borderId="53" xfId="0" applyFont="1" applyFill="1" applyBorder="1" applyAlignment="1">
      <alignment horizontal="center" vertical="center"/>
    </xf>
    <xf numFmtId="0" fontId="79" fillId="16" borderId="54" xfId="0" applyFont="1" applyFill="1" applyBorder="1" applyAlignment="1">
      <alignment horizontal="center" vertical="center"/>
    </xf>
    <xf numFmtId="0" fontId="79" fillId="16" borderId="55" xfId="0" applyFont="1" applyFill="1" applyBorder="1" applyAlignment="1">
      <alignment horizontal="center" vertical="center"/>
    </xf>
    <xf numFmtId="0" fontId="79" fillId="5" borderId="53" xfId="0" applyFont="1" applyFill="1" applyBorder="1" applyAlignment="1">
      <alignment horizontal="center" vertical="center"/>
    </xf>
    <xf numFmtId="0" fontId="79" fillId="5" borderId="54" xfId="0" applyFont="1" applyFill="1" applyBorder="1" applyAlignment="1">
      <alignment horizontal="center" vertical="center"/>
    </xf>
    <xf numFmtId="0" fontId="79" fillId="5" borderId="55"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9" fontId="4" fillId="10" borderId="26" xfId="0" applyNumberFormat="1" applyFont="1" applyFill="1" applyBorder="1" applyAlignment="1">
      <alignment horizontal="center" vertical="center" wrapText="1"/>
    </xf>
    <xf numFmtId="0" fontId="4" fillId="42" borderId="33" xfId="0" applyFont="1" applyFill="1" applyBorder="1" applyAlignment="1">
      <alignment horizontal="center" vertical="center" wrapText="1"/>
    </xf>
    <xf numFmtId="0" fontId="4" fillId="42" borderId="34" xfId="0" applyFont="1" applyFill="1" applyBorder="1" applyAlignment="1">
      <alignment horizontal="center" vertical="center" wrapText="1"/>
    </xf>
    <xf numFmtId="0" fontId="66" fillId="10" borderId="33" xfId="0" applyFont="1" applyFill="1" applyBorder="1" applyAlignment="1">
      <alignment horizontal="center" vertical="center" wrapText="1"/>
    </xf>
    <xf numFmtId="0" fontId="66" fillId="10" borderId="34" xfId="0" applyFont="1" applyFill="1" applyBorder="1" applyAlignment="1">
      <alignment horizontal="center" vertical="center" wrapText="1"/>
    </xf>
    <xf numFmtId="0" fontId="66" fillId="10" borderId="35" xfId="0" applyFont="1" applyFill="1" applyBorder="1" applyAlignment="1">
      <alignment horizontal="center" vertical="center" wrapText="1"/>
    </xf>
    <xf numFmtId="0" fontId="66" fillId="10" borderId="27" xfId="0" applyFont="1" applyFill="1" applyBorder="1" applyAlignment="1">
      <alignment horizontal="center" vertical="center"/>
    </xf>
    <xf numFmtId="0" fontId="66" fillId="10" borderId="26" xfId="0" applyFont="1" applyFill="1" applyBorder="1" applyAlignment="1">
      <alignment horizontal="center" vertical="center"/>
    </xf>
    <xf numFmtId="0" fontId="66" fillId="10" borderId="19" xfId="0" applyFont="1" applyFill="1" applyBorder="1" applyAlignment="1">
      <alignment horizontal="center" vertical="center"/>
    </xf>
    <xf numFmtId="0" fontId="4" fillId="16" borderId="61" xfId="0" applyNumberFormat="1" applyFont="1" applyFill="1" applyBorder="1" applyAlignment="1">
      <alignment horizontal="center" vertical="center" wrapText="1"/>
    </xf>
    <xf numFmtId="0" fontId="4" fillId="16" borderId="72" xfId="0" applyNumberFormat="1" applyFont="1" applyFill="1" applyBorder="1" applyAlignment="1">
      <alignment horizontal="center" vertical="center" wrapText="1"/>
    </xf>
    <xf numFmtId="0" fontId="4" fillId="5" borderId="58" xfId="0" applyNumberFormat="1" applyFont="1" applyFill="1" applyBorder="1" applyAlignment="1">
      <alignment horizontal="center" vertical="center" wrapText="1"/>
    </xf>
    <xf numFmtId="0" fontId="4" fillId="2" borderId="72" xfId="0" applyNumberFormat="1" applyFont="1" applyFill="1" applyBorder="1" applyAlignment="1">
      <alignment horizontal="center" vertical="center" wrapText="1"/>
    </xf>
    <xf numFmtId="0" fontId="4" fillId="16" borderId="28" xfId="0" applyFont="1" applyFill="1" applyBorder="1" applyAlignment="1">
      <alignment horizontal="center" vertical="center" wrapText="1"/>
    </xf>
    <xf numFmtId="9" fontId="5" fillId="38" borderId="11" xfId="0" applyNumberFormat="1" applyFont="1" applyFill="1" applyBorder="1" applyAlignment="1">
      <alignment horizontal="center" vertical="center"/>
    </xf>
    <xf numFmtId="0" fontId="5" fillId="38" borderId="11" xfId="0" applyFont="1" applyFill="1" applyBorder="1" applyAlignment="1">
      <alignment horizontal="center" vertical="center"/>
    </xf>
    <xf numFmtId="0" fontId="4" fillId="5" borderId="22"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36" xfId="0" applyNumberFormat="1" applyFont="1" applyFill="1" applyBorder="1" applyAlignment="1">
      <alignment horizontal="center" vertical="center" wrapText="1"/>
    </xf>
    <xf numFmtId="0" fontId="4" fillId="43" borderId="38" xfId="0" applyNumberFormat="1" applyFont="1" applyFill="1" applyBorder="1" applyAlignment="1">
      <alignment horizontal="center" vertical="center" wrapText="1"/>
    </xf>
    <xf numFmtId="0" fontId="4" fillId="43" borderId="61" xfId="0" applyNumberFormat="1" applyFont="1" applyFill="1" applyBorder="1" applyAlignment="1">
      <alignment horizontal="center" vertical="center" wrapText="1"/>
    </xf>
    <xf numFmtId="0" fontId="4" fillId="43" borderId="39"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5" borderId="21" xfId="0" applyNumberFormat="1" applyFont="1" applyFill="1" applyBorder="1" applyAlignment="1">
      <alignment horizontal="center" vertical="center" wrapText="1"/>
    </xf>
    <xf numFmtId="49" fontId="4" fillId="10" borderId="11" xfId="0" applyNumberFormat="1"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52"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43" borderId="31" xfId="0" applyNumberFormat="1" applyFont="1" applyFill="1" applyBorder="1" applyAlignment="1">
      <alignment horizontal="center" vertical="center" wrapText="1"/>
    </xf>
    <xf numFmtId="9" fontId="4" fillId="38" borderId="11" xfId="0" applyNumberFormat="1" applyFont="1" applyFill="1" applyBorder="1" applyAlignment="1">
      <alignment horizontal="center" vertical="center"/>
    </xf>
    <xf numFmtId="0" fontId="4" fillId="38" borderId="11" xfId="0" applyFont="1" applyFill="1" applyBorder="1" applyAlignment="1">
      <alignment horizontal="center" vertical="center"/>
    </xf>
    <xf numFmtId="0" fontId="4" fillId="43" borderId="3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0" fillId="4" borderId="24" xfId="0" applyFont="1" applyFill="1" applyBorder="1" applyAlignment="1">
      <alignment horizontal="center" vertical="top" wrapText="1"/>
    </xf>
    <xf numFmtId="0" fontId="70" fillId="4" borderId="25" xfId="0" applyFont="1" applyFill="1" applyBorder="1" applyAlignment="1">
      <alignment horizontal="center" vertical="top" wrapText="1"/>
    </xf>
    <xf numFmtId="0" fontId="70" fillId="4" borderId="53" xfId="0" applyFont="1" applyFill="1" applyBorder="1" applyAlignment="1">
      <alignment horizontal="center" vertical="top" wrapText="1"/>
    </xf>
    <xf numFmtId="0" fontId="70" fillId="4" borderId="54" xfId="0" applyFont="1" applyFill="1" applyBorder="1" applyAlignment="1">
      <alignment horizontal="center" vertical="top" wrapText="1"/>
    </xf>
    <xf numFmtId="0" fontId="70" fillId="4" borderId="55" xfId="0" applyFont="1" applyFill="1" applyBorder="1" applyAlignment="1">
      <alignment horizontal="center" vertical="top" wrapText="1"/>
    </xf>
    <xf numFmtId="0" fontId="70" fillId="2" borderId="53" xfId="0" applyFont="1" applyFill="1" applyBorder="1" applyAlignment="1">
      <alignment horizontal="center"/>
    </xf>
    <xf numFmtId="0" fontId="70" fillId="2" borderId="54" xfId="0" applyFont="1" applyFill="1" applyBorder="1" applyAlignment="1">
      <alignment horizontal="center"/>
    </xf>
    <xf numFmtId="0" fontId="70" fillId="2" borderId="55" xfId="0" applyFont="1" applyFill="1" applyBorder="1" applyAlignment="1">
      <alignment horizontal="center"/>
    </xf>
    <xf numFmtId="0" fontId="70" fillId="16" borderId="13" xfId="0" applyFont="1" applyFill="1" applyBorder="1" applyAlignment="1">
      <alignment horizontal="center"/>
    </xf>
    <xf numFmtId="0" fontId="70" fillId="16" borderId="22" xfId="0" applyFont="1" applyFill="1" applyBorder="1" applyAlignment="1">
      <alignment horizontal="center"/>
    </xf>
    <xf numFmtId="0" fontId="70" fillId="16" borderId="10" xfId="0" applyFont="1" applyFill="1" applyBorder="1" applyAlignment="1">
      <alignment horizontal="center"/>
    </xf>
    <xf numFmtId="0" fontId="70" fillId="5" borderId="53" xfId="0" applyFont="1" applyFill="1" applyBorder="1" applyAlignment="1">
      <alignment horizontal="center"/>
    </xf>
    <xf numFmtId="0" fontId="70" fillId="5" borderId="54" xfId="0" applyFont="1" applyFill="1" applyBorder="1" applyAlignment="1">
      <alignment horizontal="center"/>
    </xf>
    <xf numFmtId="0" fontId="70" fillId="5" borderId="55" xfId="0" applyFont="1" applyFill="1" applyBorder="1" applyAlignment="1">
      <alignment horizontal="center"/>
    </xf>
    <xf numFmtId="0" fontId="70" fillId="0" borderId="51" xfId="0" applyFont="1" applyBorder="1" applyAlignment="1">
      <alignment horizontal="left" vertical="center" wrapText="1"/>
    </xf>
    <xf numFmtId="0" fontId="70" fillId="0" borderId="17" xfId="0" applyFont="1" applyBorder="1" applyAlignment="1">
      <alignment horizontal="left" vertical="center" wrapText="1"/>
    </xf>
    <xf numFmtId="0" fontId="70" fillId="0" borderId="42" xfId="0" applyFont="1" applyBorder="1" applyAlignment="1">
      <alignment horizontal="left" vertical="center" wrapText="1"/>
    </xf>
    <xf numFmtId="0" fontId="70" fillId="0" borderId="45" xfId="0" applyFont="1" applyBorder="1" applyAlignment="1">
      <alignment horizontal="left" vertical="center" wrapText="1"/>
    </xf>
    <xf numFmtId="0" fontId="70" fillId="0" borderId="0" xfId="0" applyFont="1" applyBorder="1" applyAlignment="1">
      <alignment horizontal="left" vertical="center" wrapText="1"/>
    </xf>
    <xf numFmtId="0" fontId="70" fillId="0" borderId="43" xfId="0" applyFont="1" applyBorder="1" applyAlignment="1">
      <alignment horizontal="left" vertical="center" wrapText="1"/>
    </xf>
    <xf numFmtId="0" fontId="70" fillId="0" borderId="23" xfId="0" applyFont="1" applyBorder="1" applyAlignment="1">
      <alignment horizontal="left" vertical="center" wrapText="1"/>
    </xf>
    <xf numFmtId="0" fontId="70" fillId="0" borderId="30" xfId="0" applyFont="1" applyBorder="1" applyAlignment="1">
      <alignment horizontal="left" vertical="center" wrapText="1"/>
    </xf>
    <xf numFmtId="0" fontId="70" fillId="0" borderId="44"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31" xfId="0" applyFont="1" applyBorder="1" applyAlignment="1">
      <alignment horizontal="center" vertical="center" wrapText="1"/>
    </xf>
    <xf numFmtId="0" fontId="66" fillId="0" borderId="36" xfId="0" applyFont="1" applyBorder="1" applyAlignment="1">
      <alignment horizontal="left" vertical="top" wrapText="1"/>
    </xf>
    <xf numFmtId="9" fontId="4" fillId="36" borderId="11" xfId="0" applyNumberFormat="1" applyFont="1" applyFill="1" applyBorder="1" applyAlignment="1">
      <alignment horizontal="center" vertical="center" wrapText="1"/>
    </xf>
    <xf numFmtId="0" fontId="4" fillId="36" borderId="11" xfId="0" applyFont="1" applyFill="1" applyBorder="1" applyAlignment="1">
      <alignment horizontal="center" vertical="center" wrapText="1"/>
    </xf>
    <xf numFmtId="9" fontId="4" fillId="16" borderId="11" xfId="0" applyNumberFormat="1" applyFont="1" applyFill="1" applyBorder="1" applyAlignment="1">
      <alignment horizontal="center" vertical="center" wrapText="1"/>
    </xf>
    <xf numFmtId="9" fontId="4" fillId="16" borderId="59" xfId="0" applyNumberFormat="1"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6" borderId="60" xfId="0" applyFont="1" applyFill="1" applyBorder="1" applyAlignment="1">
      <alignment horizontal="center" vertical="center" wrapText="1"/>
    </xf>
    <xf numFmtId="0" fontId="4" fillId="39" borderId="12" xfId="0" applyFont="1" applyFill="1" applyBorder="1" applyAlignment="1">
      <alignment horizontal="center" vertical="center" wrapText="1"/>
    </xf>
    <xf numFmtId="9" fontId="4" fillId="39" borderId="11" xfId="0" applyNumberFormat="1" applyFont="1" applyFill="1" applyBorder="1" applyAlignment="1">
      <alignment horizontal="center" vertical="center" wrapText="1"/>
    </xf>
    <xf numFmtId="0" fontId="4" fillId="39" borderId="11" xfId="0" applyFont="1" applyFill="1" applyBorder="1" applyAlignment="1">
      <alignment horizontal="center" vertical="center" wrapText="1"/>
    </xf>
    <xf numFmtId="9" fontId="4" fillId="36" borderId="59" xfId="0" applyNumberFormat="1" applyFont="1" applyFill="1" applyBorder="1" applyAlignment="1">
      <alignment horizontal="center" vertical="center" wrapText="1"/>
    </xf>
    <xf numFmtId="0" fontId="4" fillId="16" borderId="50" xfId="0" applyFont="1" applyFill="1" applyBorder="1" applyAlignment="1">
      <alignment horizontal="center" vertical="center" wrapText="1"/>
    </xf>
    <xf numFmtId="9" fontId="4" fillId="2" borderId="11" xfId="0" applyNumberFormat="1" applyFont="1" applyFill="1" applyBorder="1" applyAlignment="1">
      <alignment horizontal="center" vertical="center" wrapText="1"/>
    </xf>
    <xf numFmtId="0" fontId="4" fillId="39" borderId="31" xfId="0" applyFont="1" applyFill="1" applyBorder="1" applyAlignment="1">
      <alignment horizontal="center" vertical="center" wrapText="1"/>
    </xf>
    <xf numFmtId="0" fontId="8"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45" xfId="0" applyFont="1" applyBorder="1" applyAlignment="1">
      <alignment horizontal="left" vertical="center" wrapText="1"/>
    </xf>
    <xf numFmtId="0" fontId="5" fillId="0" borderId="0" xfId="0" applyFont="1" applyBorder="1" applyAlignment="1">
      <alignment horizontal="left" vertical="center" wrapText="1"/>
    </xf>
    <xf numFmtId="0" fontId="5" fillId="0" borderId="64" xfId="0" applyFont="1" applyBorder="1" applyAlignment="1">
      <alignment horizontal="left" vertical="center" wrapText="1"/>
    </xf>
    <xf numFmtId="0" fontId="5" fillId="0" borderId="23" xfId="0" applyFont="1" applyBorder="1" applyAlignment="1">
      <alignment horizontal="left" vertical="center" wrapText="1"/>
    </xf>
    <xf numFmtId="0" fontId="5" fillId="0" borderId="30" xfId="0" applyFont="1" applyBorder="1" applyAlignment="1">
      <alignment horizontal="left" vertical="center" wrapText="1"/>
    </xf>
    <xf numFmtId="0" fontId="5" fillId="0" borderId="66" xfId="0" applyFont="1" applyBorder="1" applyAlignment="1">
      <alignment horizontal="left" vertical="center" wrapText="1"/>
    </xf>
    <xf numFmtId="0" fontId="5" fillId="0" borderId="15" xfId="0" applyFont="1" applyBorder="1" applyAlignment="1">
      <alignment horizontal="left" vertical="center" wrapText="1"/>
    </xf>
    <xf numFmtId="0" fontId="5" fillId="0" borderId="36" xfId="0" applyFont="1" applyBorder="1" applyAlignment="1">
      <alignment horizontal="left" vertical="center" wrapText="1"/>
    </xf>
    <xf numFmtId="0" fontId="70" fillId="4" borderId="57" xfId="0" applyFont="1" applyFill="1" applyBorder="1" applyAlignment="1">
      <alignment horizontal="center" vertical="top" wrapText="1"/>
    </xf>
    <xf numFmtId="0" fontId="70" fillId="4" borderId="73" xfId="0" applyFont="1" applyFill="1" applyBorder="1" applyAlignment="1">
      <alignment horizontal="center" vertical="top" wrapText="1"/>
    </xf>
    <xf numFmtId="0" fontId="70" fillId="4" borderId="74" xfId="0" applyFont="1" applyFill="1" applyBorder="1" applyAlignment="1">
      <alignment horizontal="center" vertical="top" wrapText="1"/>
    </xf>
    <xf numFmtId="0" fontId="70" fillId="2" borderId="60" xfId="0" applyFont="1" applyFill="1" applyBorder="1" applyAlignment="1">
      <alignment horizontal="center"/>
    </xf>
    <xf numFmtId="0" fontId="70" fillId="2" borderId="59" xfId="0" applyFont="1" applyFill="1" applyBorder="1" applyAlignment="1">
      <alignment horizontal="center"/>
    </xf>
    <xf numFmtId="0" fontId="70" fillId="2" borderId="47" xfId="0" applyFont="1" applyFill="1" applyBorder="1" applyAlignment="1">
      <alignment horizontal="center"/>
    </xf>
    <xf numFmtId="0" fontId="70" fillId="16" borderId="60" xfId="0" applyFont="1" applyFill="1" applyBorder="1" applyAlignment="1">
      <alignment horizontal="center"/>
    </xf>
    <xf numFmtId="0" fontId="70" fillId="16" borderId="59" xfId="0" applyFont="1" applyFill="1" applyBorder="1" applyAlignment="1">
      <alignment horizontal="center"/>
    </xf>
    <xf numFmtId="0" fontId="70" fillId="16" borderId="47" xfId="0" applyFont="1" applyFill="1" applyBorder="1" applyAlignment="1">
      <alignment horizontal="center"/>
    </xf>
    <xf numFmtId="0" fontId="70" fillId="5" borderId="60" xfId="0" applyFont="1" applyFill="1" applyBorder="1" applyAlignment="1">
      <alignment horizontal="center"/>
    </xf>
    <xf numFmtId="0" fontId="70" fillId="5" borderId="59" xfId="0" applyFont="1" applyFill="1" applyBorder="1" applyAlignment="1">
      <alignment horizontal="center"/>
    </xf>
    <xf numFmtId="0" fontId="70" fillId="5" borderId="47" xfId="0" applyFont="1" applyFill="1" applyBorder="1" applyAlignment="1">
      <alignment horizontal="center"/>
    </xf>
    <xf numFmtId="0" fontId="4" fillId="2" borderId="57"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36" borderId="18"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3" xfId="0" applyFont="1" applyBorder="1" applyAlignment="1">
      <alignment horizontal="center" vertical="center" wrapText="1"/>
    </xf>
    <xf numFmtId="0" fontId="4" fillId="2" borderId="14" xfId="0" applyFont="1" applyFill="1" applyBorder="1" applyAlignment="1">
      <alignment horizontal="center" vertical="center" wrapText="1"/>
    </xf>
    <xf numFmtId="0" fontId="4" fillId="44" borderId="13" xfId="0" applyFont="1" applyFill="1" applyBorder="1" applyAlignment="1">
      <alignment horizontal="center" vertical="center" wrapText="1"/>
    </xf>
    <xf numFmtId="0" fontId="4" fillId="44" borderId="13" xfId="0" applyNumberFormat="1" applyFont="1" applyFill="1" applyBorder="1" applyAlignment="1">
      <alignment horizontal="center" vertical="center" wrapText="1"/>
    </xf>
    <xf numFmtId="0" fontId="4" fillId="44" borderId="11" xfId="0" applyFont="1" applyFill="1" applyBorder="1" applyAlignment="1">
      <alignment horizontal="center" vertical="center" wrapText="1"/>
    </xf>
    <xf numFmtId="0" fontId="4" fillId="44" borderId="27" xfId="0" applyFont="1" applyFill="1" applyBorder="1" applyAlignment="1">
      <alignment horizontal="center" vertical="center" wrapText="1"/>
    </xf>
    <xf numFmtId="0" fontId="4" fillId="44" borderId="26" xfId="0" applyFont="1" applyFill="1" applyBorder="1" applyAlignment="1">
      <alignment horizontal="center" vertical="center" wrapText="1"/>
    </xf>
    <xf numFmtId="0" fontId="4" fillId="44" borderId="19" xfId="0" applyFont="1" applyFill="1" applyBorder="1" applyAlignment="1">
      <alignment horizontal="center" vertical="center" wrapText="1"/>
    </xf>
    <xf numFmtId="0" fontId="4" fillId="44" borderId="11" xfId="0" applyNumberFormat="1" applyFont="1" applyFill="1" applyBorder="1" applyAlignment="1">
      <alignment horizontal="center" vertical="center" wrapText="1"/>
    </xf>
    <xf numFmtId="0" fontId="4" fillId="44" borderId="33" xfId="0" applyFont="1" applyFill="1" applyBorder="1" applyAlignment="1">
      <alignment horizontal="center" vertical="center" wrapText="1"/>
    </xf>
    <xf numFmtId="0" fontId="4" fillId="44" borderId="34" xfId="0" applyFont="1" applyFill="1" applyBorder="1" applyAlignment="1">
      <alignment horizontal="center" vertical="center" wrapText="1"/>
    </xf>
    <xf numFmtId="0" fontId="4" fillId="44" borderId="35" xfId="0" applyFont="1" applyFill="1" applyBorder="1" applyAlignment="1">
      <alignment horizontal="center" vertical="center" wrapText="1"/>
    </xf>
    <xf numFmtId="0" fontId="4" fillId="44" borderId="12" xfId="0" applyFont="1" applyFill="1" applyBorder="1" applyAlignment="1">
      <alignment horizontal="center" vertical="center" wrapText="1"/>
    </xf>
    <xf numFmtId="0" fontId="4" fillId="44" borderId="38" xfId="0" applyFont="1" applyFill="1" applyBorder="1" applyAlignment="1">
      <alignment horizontal="center" vertical="center" wrapText="1"/>
    </xf>
    <xf numFmtId="0" fontId="4" fillId="44" borderId="61" xfId="0" applyFont="1" applyFill="1" applyBorder="1" applyAlignment="1">
      <alignment horizontal="center" vertical="center" wrapText="1"/>
    </xf>
    <xf numFmtId="0" fontId="4" fillId="44" borderId="39" xfId="0" applyFont="1" applyFill="1" applyBorder="1" applyAlignment="1">
      <alignment horizontal="center" vertical="center" wrapText="1"/>
    </xf>
    <xf numFmtId="9" fontId="64" fillId="0" borderId="11" xfId="0" applyNumberFormat="1" applyFont="1" applyBorder="1" applyAlignment="1">
      <alignment horizontal="center" vertical="center" wrapText="1"/>
    </xf>
    <xf numFmtId="9" fontId="5" fillId="36" borderId="11"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0" fontId="4" fillId="44" borderId="31" xfId="0" applyNumberFormat="1" applyFont="1" applyFill="1" applyBorder="1" applyAlignment="1">
      <alignment horizontal="center" vertical="center" wrapText="1"/>
    </xf>
    <xf numFmtId="0" fontId="4" fillId="44" borderId="38" xfId="0" applyNumberFormat="1" applyFont="1" applyFill="1" applyBorder="1" applyAlignment="1">
      <alignment horizontal="center" vertical="center" wrapText="1"/>
    </xf>
    <xf numFmtId="0" fontId="4" fillId="44" borderId="61" xfId="0" applyNumberFormat="1" applyFont="1" applyFill="1" applyBorder="1" applyAlignment="1">
      <alignment horizontal="center" vertical="center" wrapText="1"/>
    </xf>
    <xf numFmtId="0" fontId="4" fillId="44" borderId="39" xfId="0" applyNumberFormat="1" applyFont="1" applyFill="1" applyBorder="1" applyAlignment="1">
      <alignment horizontal="center" vertical="center" wrapText="1"/>
    </xf>
    <xf numFmtId="0" fontId="4" fillId="44" borderId="31" xfId="0" applyFont="1" applyFill="1" applyBorder="1" applyAlignment="1">
      <alignment horizontal="center" vertical="center" wrapText="1"/>
    </xf>
    <xf numFmtId="0" fontId="79" fillId="0" borderId="15" xfId="0" applyFont="1" applyBorder="1" applyAlignment="1">
      <alignment horizontal="left" vertical="center" wrapText="1"/>
    </xf>
    <xf numFmtId="0" fontId="79" fillId="0" borderId="21" xfId="0" applyFont="1" applyBorder="1" applyAlignment="1">
      <alignment horizontal="left" vertical="center" wrapText="1"/>
    </xf>
    <xf numFmtId="0" fontId="79" fillId="0" borderId="63" xfId="0" applyFont="1" applyBorder="1" applyAlignment="1">
      <alignment horizontal="left" vertical="center" wrapText="1"/>
    </xf>
    <xf numFmtId="0" fontId="79" fillId="0" borderId="64" xfId="0" applyFont="1" applyBorder="1" applyAlignment="1">
      <alignment horizontal="left" vertical="center" wrapText="1"/>
    </xf>
    <xf numFmtId="0" fontId="79" fillId="0" borderId="66"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13" xfId="0" applyFont="1" applyBorder="1" applyAlignment="1">
      <alignment horizontal="left" vertical="center" wrapText="1"/>
    </xf>
    <xf numFmtId="0" fontId="72" fillId="0" borderId="13" xfId="0" applyFont="1" applyBorder="1" applyAlignment="1">
      <alignment horizontal="left" vertical="top" wrapText="1"/>
    </xf>
    <xf numFmtId="0" fontId="72" fillId="0" borderId="22" xfId="0" applyFont="1" applyBorder="1" applyAlignment="1">
      <alignment horizontal="left" vertical="top" wrapText="1"/>
    </xf>
    <xf numFmtId="0" fontId="72" fillId="0" borderId="10" xfId="0" applyFont="1" applyBorder="1" applyAlignment="1">
      <alignment horizontal="left" vertical="top" wrapText="1"/>
    </xf>
    <xf numFmtId="0" fontId="79" fillId="4" borderId="70" xfId="0" applyFont="1" applyFill="1" applyBorder="1" applyAlignment="1">
      <alignment horizontal="center" vertical="top" wrapText="1"/>
    </xf>
    <xf numFmtId="0" fontId="79" fillId="4" borderId="68" xfId="0" applyFont="1" applyFill="1" applyBorder="1" applyAlignment="1">
      <alignment horizontal="center" vertical="top" wrapText="1"/>
    </xf>
    <xf numFmtId="0" fontId="79" fillId="4" borderId="69" xfId="0" applyFont="1" applyFill="1" applyBorder="1" applyAlignment="1">
      <alignment horizontal="center" vertical="top" wrapText="1"/>
    </xf>
    <xf numFmtId="0" fontId="79" fillId="2" borderId="70" xfId="0" applyFont="1" applyFill="1" applyBorder="1" applyAlignment="1">
      <alignment horizontal="center"/>
    </xf>
    <xf numFmtId="0" fontId="79" fillId="2" borderId="68" xfId="0" applyFont="1" applyFill="1" applyBorder="1" applyAlignment="1">
      <alignment horizontal="center"/>
    </xf>
    <xf numFmtId="0" fontId="79" fillId="2" borderId="69" xfId="0" applyFont="1" applyFill="1" applyBorder="1" applyAlignment="1">
      <alignment horizontal="center"/>
    </xf>
    <xf numFmtId="0" fontId="79" fillId="16" borderId="70" xfId="0" applyFont="1" applyFill="1" applyBorder="1" applyAlignment="1">
      <alignment horizontal="center"/>
    </xf>
    <xf numFmtId="0" fontId="79" fillId="16" borderId="68" xfId="0" applyFont="1" applyFill="1" applyBorder="1" applyAlignment="1">
      <alignment horizontal="center"/>
    </xf>
    <xf numFmtId="0" fontId="79" fillId="16" borderId="69" xfId="0" applyFont="1" applyFill="1" applyBorder="1" applyAlignment="1">
      <alignment horizontal="center"/>
    </xf>
    <xf numFmtId="0" fontId="79" fillId="5" borderId="70" xfId="0" applyFont="1" applyFill="1" applyBorder="1" applyAlignment="1">
      <alignment horizontal="center"/>
    </xf>
    <xf numFmtId="0" fontId="79" fillId="5" borderId="68" xfId="0" applyFont="1" applyFill="1" applyBorder="1" applyAlignment="1">
      <alignment horizontal="center"/>
    </xf>
    <xf numFmtId="0" fontId="79" fillId="5" borderId="69" xfId="0" applyFont="1" applyFill="1" applyBorder="1" applyAlignment="1">
      <alignment horizontal="center"/>
    </xf>
    <xf numFmtId="0" fontId="5" fillId="0" borderId="0" xfId="0" applyFont="1" applyAlignment="1">
      <alignment horizontal="center" vertical="center" wrapText="1"/>
    </xf>
    <xf numFmtId="9" fontId="5" fillId="36" borderId="27" xfId="0" applyNumberFormat="1" applyFont="1" applyFill="1" applyBorder="1" applyAlignment="1">
      <alignment horizontal="center" vertical="center" wrapText="1"/>
    </xf>
    <xf numFmtId="0" fontId="5" fillId="36" borderId="26"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66" fillId="0" borderId="26" xfId="0" applyFont="1" applyBorder="1" applyAlignment="1">
      <alignment horizontal="center" vertical="center"/>
    </xf>
    <xf numFmtId="0" fontId="66" fillId="0" borderId="19" xfId="0" applyFont="1" applyBorder="1" applyAlignment="1">
      <alignment horizontal="center" vertical="center"/>
    </xf>
    <xf numFmtId="9" fontId="4" fillId="10" borderId="19" xfId="0" applyNumberFormat="1"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72" fillId="0" borderId="37" xfId="0" applyFont="1" applyBorder="1" applyAlignment="1">
      <alignment horizontal="left" vertical="center" wrapText="1"/>
    </xf>
    <xf numFmtId="0" fontId="72" fillId="0" borderId="22" xfId="0" applyFont="1" applyBorder="1" applyAlignment="1">
      <alignment horizontal="left" vertical="center" wrapText="1"/>
    </xf>
    <xf numFmtId="0" fontId="72" fillId="0" borderId="21" xfId="0" applyFont="1" applyBorder="1" applyAlignment="1">
      <alignment horizontal="left" vertical="center" wrapText="1"/>
    </xf>
    <xf numFmtId="0" fontId="72" fillId="0" borderId="52" xfId="0" applyFont="1" applyBorder="1" applyAlignment="1">
      <alignment horizontal="left" vertical="center" wrapText="1"/>
    </xf>
    <xf numFmtId="0" fontId="8" fillId="33" borderId="23"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64" xfId="0" applyFont="1" applyFill="1" applyBorder="1" applyAlignment="1">
      <alignment horizontal="center" vertical="center" wrapText="1"/>
    </xf>
    <xf numFmtId="0" fontId="4" fillId="5" borderId="14" xfId="0" applyNumberFormat="1" applyFont="1" applyFill="1" applyBorder="1" applyAlignment="1">
      <alignment horizontal="center" vertical="center" wrapText="1"/>
    </xf>
    <xf numFmtId="0" fontId="4" fillId="38" borderId="31" xfId="0" applyNumberFormat="1" applyFont="1" applyFill="1" applyBorder="1" applyAlignment="1">
      <alignment horizontal="center" vertical="center" wrapText="1"/>
    </xf>
    <xf numFmtId="9" fontId="5" fillId="45" borderId="11" xfId="0" applyNumberFormat="1" applyFont="1" applyFill="1" applyBorder="1" applyAlignment="1">
      <alignment horizontal="center" vertical="center"/>
    </xf>
    <xf numFmtId="0" fontId="5" fillId="45" borderId="11" xfId="0" applyFont="1" applyFill="1" applyBorder="1" applyAlignment="1">
      <alignment horizontal="center" vertical="center"/>
    </xf>
    <xf numFmtId="9" fontId="5" fillId="10" borderId="38" xfId="0" applyNumberFormat="1" applyFont="1" applyFill="1" applyBorder="1" applyAlignment="1">
      <alignment horizontal="center" vertical="center" wrapText="1"/>
    </xf>
    <xf numFmtId="0" fontId="5" fillId="10" borderId="61" xfId="0" applyFont="1" applyFill="1" applyBorder="1" applyAlignment="1">
      <alignment horizontal="center" vertical="center" wrapText="1"/>
    </xf>
    <xf numFmtId="0" fontId="5" fillId="10" borderId="39" xfId="0" applyFont="1" applyFill="1" applyBorder="1" applyAlignment="1">
      <alignment horizontal="center" vertical="center" wrapText="1"/>
    </xf>
    <xf numFmtId="9" fontId="5" fillId="2" borderId="38" xfId="0" applyNumberFormat="1"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 fillId="2" borderId="31" xfId="0" applyFont="1" applyFill="1" applyBorder="1" applyAlignment="1">
      <alignment horizontal="center" vertical="center" wrapText="1"/>
    </xf>
    <xf numFmtId="9" fontId="66" fillId="0" borderId="27" xfId="55" applyFont="1" applyBorder="1" applyAlignment="1">
      <alignment horizontal="center" vertical="center"/>
    </xf>
    <xf numFmtId="9" fontId="66" fillId="0" borderId="26" xfId="55" applyFont="1" applyBorder="1" applyAlignment="1">
      <alignment horizontal="center" vertical="center"/>
    </xf>
    <xf numFmtId="9" fontId="66" fillId="0" borderId="19" xfId="55" applyFont="1" applyBorder="1" applyAlignment="1">
      <alignment horizontal="center" vertical="center"/>
    </xf>
    <xf numFmtId="9" fontId="66" fillId="38" borderId="27" xfId="55" applyFont="1" applyFill="1" applyBorder="1" applyAlignment="1">
      <alignment horizontal="center" vertical="center"/>
    </xf>
    <xf numFmtId="9" fontId="66" fillId="38" borderId="26" xfId="55" applyFont="1" applyFill="1" applyBorder="1" applyAlignment="1">
      <alignment horizontal="center" vertical="center"/>
    </xf>
    <xf numFmtId="9" fontId="66" fillId="38" borderId="19" xfId="55" applyFont="1" applyFill="1" applyBorder="1" applyAlignment="1">
      <alignment horizontal="center" vertical="center"/>
    </xf>
    <xf numFmtId="9" fontId="70" fillId="0" borderId="27" xfId="55" applyFont="1" applyBorder="1" applyAlignment="1">
      <alignment horizontal="center" vertical="center"/>
    </xf>
    <xf numFmtId="9" fontId="70" fillId="0" borderId="26" xfId="55" applyFont="1" applyBorder="1" applyAlignment="1">
      <alignment horizontal="center" vertical="center"/>
    </xf>
    <xf numFmtId="9" fontId="70" fillId="0" borderId="19" xfId="55" applyFont="1" applyBorder="1" applyAlignment="1">
      <alignment horizontal="center" vertical="center"/>
    </xf>
    <xf numFmtId="9" fontId="66" fillId="0" borderId="27" xfId="0" applyNumberFormat="1" applyFont="1" applyBorder="1" applyAlignment="1">
      <alignment horizontal="center" vertical="center"/>
    </xf>
    <xf numFmtId="9" fontId="66" fillId="0" borderId="26" xfId="0" applyNumberFormat="1" applyFont="1" applyBorder="1" applyAlignment="1">
      <alignment horizontal="center" vertical="center"/>
    </xf>
    <xf numFmtId="9" fontId="66" fillId="0" borderId="19" xfId="0" applyNumberFormat="1" applyFont="1" applyBorder="1" applyAlignment="1">
      <alignment horizontal="center" vertical="center"/>
    </xf>
    <xf numFmtId="9"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66" fillId="5" borderId="33" xfId="0" applyFont="1" applyFill="1" applyBorder="1" applyAlignment="1">
      <alignment horizontal="center" vertical="center" wrapText="1"/>
    </xf>
    <xf numFmtId="0" fontId="66" fillId="5" borderId="34" xfId="0" applyFont="1" applyFill="1" applyBorder="1" applyAlignment="1">
      <alignment horizontal="center" vertical="center" wrapText="1"/>
    </xf>
    <xf numFmtId="0" fontId="66" fillId="5" borderId="35" xfId="0" applyFont="1" applyFill="1" applyBorder="1" applyAlignment="1">
      <alignment horizontal="center" vertical="center" wrapText="1"/>
    </xf>
    <xf numFmtId="9" fontId="66" fillId="0" borderId="27" xfId="0" applyNumberFormat="1"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19" xfId="0" applyFont="1" applyFill="1" applyBorder="1" applyAlignment="1">
      <alignment horizontal="center" vertical="center" wrapText="1"/>
    </xf>
    <xf numFmtId="9" fontId="66" fillId="10" borderId="27" xfId="0" applyNumberFormat="1" applyFont="1" applyFill="1" applyBorder="1" applyAlignment="1">
      <alignment horizontal="center" vertical="center" wrapText="1"/>
    </xf>
    <xf numFmtId="0" fontId="66" fillId="0" borderId="26" xfId="0" applyFont="1" applyBorder="1" applyAlignment="1">
      <alignment horizontal="center" vertical="center" wrapText="1"/>
    </xf>
    <xf numFmtId="0" fontId="66" fillId="0" borderId="19" xfId="0" applyFont="1" applyBorder="1" applyAlignment="1">
      <alignment horizontal="center" vertical="center" wrapText="1"/>
    </xf>
    <xf numFmtId="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9" fontId="66" fillId="10" borderId="26" xfId="0" applyNumberFormat="1" applyFont="1" applyFill="1" applyBorder="1" applyAlignment="1">
      <alignment horizontal="center" vertical="center" wrapText="1"/>
    </xf>
    <xf numFmtId="9" fontId="66" fillId="10" borderId="19" xfId="0" applyNumberFormat="1" applyFont="1" applyFill="1" applyBorder="1" applyAlignment="1">
      <alignment horizontal="center" vertical="center" wrapText="1"/>
    </xf>
    <xf numFmtId="9" fontId="66" fillId="38" borderId="27" xfId="0" applyNumberFormat="1" applyFont="1" applyFill="1" applyBorder="1" applyAlignment="1">
      <alignment horizontal="center" vertical="center" wrapText="1"/>
    </xf>
    <xf numFmtId="9" fontId="66" fillId="38" borderId="26" xfId="0" applyNumberFormat="1" applyFont="1" applyFill="1" applyBorder="1" applyAlignment="1">
      <alignment horizontal="center" vertical="center" wrapText="1"/>
    </xf>
    <xf numFmtId="9" fontId="66" fillId="38" borderId="19" xfId="0" applyNumberFormat="1" applyFont="1" applyFill="1" applyBorder="1" applyAlignment="1">
      <alignment horizontal="center" vertical="center" wrapText="1"/>
    </xf>
    <xf numFmtId="0" fontId="70" fillId="2" borderId="70" xfId="0" applyFont="1" applyFill="1" applyBorder="1" applyAlignment="1">
      <alignment horizontal="center"/>
    </xf>
    <xf numFmtId="0" fontId="70" fillId="2" borderId="68" xfId="0" applyFont="1" applyFill="1" applyBorder="1" applyAlignment="1">
      <alignment horizontal="center"/>
    </xf>
    <xf numFmtId="0" fontId="70" fillId="2" borderId="69" xfId="0" applyFont="1" applyFill="1" applyBorder="1" applyAlignment="1">
      <alignment horizontal="center"/>
    </xf>
    <xf numFmtId="0" fontId="70" fillId="16" borderId="70" xfId="0" applyFont="1" applyFill="1" applyBorder="1" applyAlignment="1">
      <alignment horizontal="center"/>
    </xf>
    <xf numFmtId="0" fontId="70" fillId="16" borderId="68" xfId="0" applyFont="1" applyFill="1" applyBorder="1" applyAlignment="1">
      <alignment horizontal="center"/>
    </xf>
    <xf numFmtId="0" fontId="8" fillId="37" borderId="59" xfId="0" applyFont="1" applyFill="1" applyBorder="1" applyAlignment="1">
      <alignment horizontal="center" vertical="center" wrapText="1"/>
    </xf>
    <xf numFmtId="0" fontId="5" fillId="0" borderId="27" xfId="0" applyFont="1" applyFill="1" applyBorder="1" applyAlignment="1">
      <alignment horizontal="center" vertical="center"/>
    </xf>
    <xf numFmtId="9" fontId="4" fillId="38" borderId="27" xfId="0" applyNumberFormat="1" applyFont="1" applyFill="1" applyBorder="1" applyAlignment="1">
      <alignment horizontal="center" vertical="center" wrapText="1"/>
    </xf>
    <xf numFmtId="0" fontId="4" fillId="38" borderId="26" xfId="0" applyFont="1" applyFill="1" applyBorder="1" applyAlignment="1">
      <alignment horizontal="center" vertical="center" wrapText="1"/>
    </xf>
    <xf numFmtId="0" fontId="4" fillId="38" borderId="19" xfId="0" applyFont="1" applyFill="1" applyBorder="1" applyAlignment="1">
      <alignment horizontal="center" vertical="center" wrapText="1"/>
    </xf>
    <xf numFmtId="9" fontId="4" fillId="38" borderId="11" xfId="0" applyNumberFormat="1" applyFont="1" applyFill="1" applyBorder="1" applyAlignment="1">
      <alignment horizontal="center" vertical="center" wrapText="1"/>
    </xf>
    <xf numFmtId="0" fontId="4" fillId="38" borderId="11" xfId="0" applyFont="1" applyFill="1" applyBorder="1" applyAlignment="1">
      <alignment horizontal="center" vertical="center" wrapText="1"/>
    </xf>
    <xf numFmtId="0" fontId="66" fillId="2" borderId="27" xfId="0" applyFont="1" applyFill="1" applyBorder="1" applyAlignment="1">
      <alignment horizontal="center" vertical="center" wrapText="1"/>
    </xf>
    <xf numFmtId="0" fontId="66" fillId="2" borderId="26" xfId="0" applyFont="1" applyFill="1" applyBorder="1" applyAlignment="1">
      <alignment horizontal="center" vertical="center" wrapText="1"/>
    </xf>
    <xf numFmtId="0" fontId="66" fillId="2" borderId="19" xfId="0" applyFont="1" applyFill="1" applyBorder="1" applyAlignment="1">
      <alignment horizontal="center" vertical="center" wrapText="1"/>
    </xf>
    <xf numFmtId="0" fontId="66" fillId="10" borderId="38" xfId="0" applyFont="1" applyFill="1" applyBorder="1" applyAlignment="1">
      <alignment horizontal="center" vertical="center" wrapText="1"/>
    </xf>
    <xf numFmtId="0" fontId="66" fillId="10" borderId="61" xfId="0" applyFont="1" applyFill="1" applyBorder="1" applyAlignment="1">
      <alignment horizontal="center" vertical="center" wrapText="1"/>
    </xf>
    <xf numFmtId="0" fontId="66" fillId="10" borderId="39" xfId="0" applyFont="1" applyFill="1" applyBorder="1" applyAlignment="1">
      <alignment horizontal="center" vertical="center" wrapText="1"/>
    </xf>
    <xf numFmtId="0" fontId="66" fillId="5" borderId="27" xfId="0" applyFont="1" applyFill="1" applyBorder="1" applyAlignment="1">
      <alignment horizontal="center" vertical="center" wrapText="1"/>
    </xf>
    <xf numFmtId="0" fontId="66" fillId="5" borderId="26" xfId="0" applyFont="1" applyFill="1" applyBorder="1" applyAlignment="1">
      <alignment horizontal="center" vertical="center" wrapText="1"/>
    </xf>
    <xf numFmtId="0" fontId="66" fillId="5" borderId="19" xfId="0" applyFont="1" applyFill="1" applyBorder="1" applyAlignment="1">
      <alignment horizontal="center" vertical="center" wrapText="1"/>
    </xf>
    <xf numFmtId="0" fontId="66" fillId="5" borderId="15" xfId="0" applyFont="1" applyFill="1" applyBorder="1" applyAlignment="1">
      <alignment horizontal="center" vertical="center" wrapText="1"/>
    </xf>
    <xf numFmtId="0" fontId="66" fillId="5" borderId="45" xfId="0" applyFont="1" applyFill="1" applyBorder="1" applyAlignment="1">
      <alignment horizontal="center" vertical="center" wrapText="1"/>
    </xf>
    <xf numFmtId="0" fontId="66" fillId="5" borderId="23" xfId="0" applyFont="1" applyFill="1" applyBorder="1" applyAlignment="1">
      <alignment horizontal="center" vertical="center" wrapText="1"/>
    </xf>
    <xf numFmtId="9" fontId="66" fillId="0" borderId="27" xfId="0" applyNumberFormat="1" applyFont="1" applyBorder="1" applyAlignment="1">
      <alignment horizontal="center" vertical="center" wrapText="1"/>
    </xf>
    <xf numFmtId="9" fontId="66" fillId="0" borderId="26" xfId="0" applyNumberFormat="1" applyFont="1" applyBorder="1" applyAlignment="1">
      <alignment horizontal="center" vertical="center" wrapText="1"/>
    </xf>
    <xf numFmtId="9" fontId="66" fillId="0" borderId="19" xfId="0" applyNumberFormat="1" applyFont="1" applyBorder="1" applyAlignment="1">
      <alignment horizontal="center" vertical="center" wrapText="1"/>
    </xf>
    <xf numFmtId="9" fontId="66" fillId="42" borderId="27" xfId="0" applyNumberFormat="1" applyFont="1" applyFill="1" applyBorder="1" applyAlignment="1">
      <alignment horizontal="center" vertical="center" wrapText="1"/>
    </xf>
    <xf numFmtId="0" fontId="66" fillId="42" borderId="26" xfId="0" applyFont="1" applyFill="1" applyBorder="1" applyAlignment="1">
      <alignment horizontal="center" vertical="center" wrapText="1"/>
    </xf>
    <xf numFmtId="0" fontId="66" fillId="42" borderId="19" xfId="0" applyFont="1" applyFill="1" applyBorder="1" applyAlignment="1">
      <alignment horizontal="center" vertical="center" wrapText="1"/>
    </xf>
    <xf numFmtId="0" fontId="66" fillId="0" borderId="27" xfId="0" applyFont="1" applyBorder="1" applyAlignment="1">
      <alignment horizontal="center" vertical="center" wrapText="1"/>
    </xf>
    <xf numFmtId="9" fontId="4" fillId="35" borderId="27" xfId="0" applyNumberFormat="1"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66" fillId="0" borderId="27" xfId="0" applyFont="1" applyFill="1" applyBorder="1" applyAlignment="1">
      <alignment horizontal="center" vertical="center" wrapText="1"/>
    </xf>
    <xf numFmtId="0" fontId="66" fillId="10" borderId="23"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11" xfId="0" applyFont="1" applyBorder="1" applyAlignment="1">
      <alignment horizontal="center" vertical="center" wrapText="1"/>
    </xf>
    <xf numFmtId="0" fontId="66" fillId="5" borderId="11" xfId="0" applyFont="1" applyFill="1" applyBorder="1" applyAlignment="1">
      <alignment horizontal="center" vertical="center" wrapText="1"/>
    </xf>
    <xf numFmtId="0" fontId="66" fillId="2" borderId="11" xfId="0" applyFont="1" applyFill="1" applyBorder="1" applyAlignment="1">
      <alignment horizontal="center" vertical="center" wrapText="1"/>
    </xf>
    <xf numFmtId="0" fontId="66" fillId="5" borderId="13" xfId="0" applyFont="1" applyFill="1" applyBorder="1" applyAlignment="1">
      <alignment horizontal="center" vertical="center" wrapText="1"/>
    </xf>
    <xf numFmtId="0" fontId="66" fillId="0" borderId="13"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72" fillId="0" borderId="37" xfId="0" applyFont="1" applyBorder="1" applyAlignment="1">
      <alignment horizontal="left" vertical="top" wrapText="1"/>
    </xf>
    <xf numFmtId="0" fontId="72" fillId="0" borderId="21" xfId="0" applyFont="1" applyBorder="1" applyAlignment="1">
      <alignment horizontal="left" vertical="top" wrapText="1"/>
    </xf>
    <xf numFmtId="0" fontId="72" fillId="0" borderId="52" xfId="0" applyFont="1" applyBorder="1" applyAlignment="1">
      <alignment horizontal="left" vertical="top" wrapText="1"/>
    </xf>
    <xf numFmtId="0" fontId="9" fillId="0" borderId="62" xfId="0" applyFont="1" applyBorder="1" applyAlignment="1">
      <alignment horizontal="left" vertical="center" wrapText="1"/>
    </xf>
    <xf numFmtId="0" fontId="4" fillId="4" borderId="31" xfId="0" applyNumberFormat="1" applyFont="1" applyFill="1" applyBorder="1" applyAlignment="1">
      <alignment horizontal="center" vertical="center" wrapText="1"/>
    </xf>
    <xf numFmtId="0" fontId="4" fillId="4" borderId="29" xfId="0" applyNumberFormat="1" applyFont="1" applyFill="1" applyBorder="1" applyAlignment="1">
      <alignment horizontal="center" vertical="center" wrapText="1"/>
    </xf>
    <xf numFmtId="0" fontId="4" fillId="4" borderId="38" xfId="0" applyNumberFormat="1" applyFont="1" applyFill="1" applyBorder="1" applyAlignment="1">
      <alignment horizontal="center" vertical="center" wrapText="1"/>
    </xf>
    <xf numFmtId="0" fontId="4" fillId="4" borderId="61" xfId="0" applyNumberFormat="1" applyFont="1" applyFill="1" applyBorder="1" applyAlignment="1">
      <alignment horizontal="center" vertical="center" wrapText="1"/>
    </xf>
    <xf numFmtId="0" fontId="4" fillId="4" borderId="39"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66" xfId="0" applyFont="1" applyBorder="1" applyAlignment="1">
      <alignment horizontal="center" vertical="center" wrapText="1"/>
    </xf>
    <xf numFmtId="0" fontId="79" fillId="4" borderId="24" xfId="0" applyFont="1" applyFill="1" applyBorder="1" applyAlignment="1">
      <alignment horizontal="center" vertical="top" wrapText="1"/>
    </xf>
    <xf numFmtId="0" fontId="79" fillId="4" borderId="25" xfId="0" applyFont="1" applyFill="1" applyBorder="1" applyAlignment="1">
      <alignment horizontal="center" vertical="top" wrapText="1"/>
    </xf>
    <xf numFmtId="0" fontId="79" fillId="4" borderId="53" xfId="0" applyFont="1" applyFill="1" applyBorder="1" applyAlignment="1">
      <alignment horizontal="center" vertical="top" wrapText="1"/>
    </xf>
    <xf numFmtId="0" fontId="79" fillId="4" borderId="54" xfId="0" applyFont="1" applyFill="1" applyBorder="1" applyAlignment="1">
      <alignment horizontal="center" vertical="top" wrapText="1"/>
    </xf>
    <xf numFmtId="0" fontId="79" fillId="4" borderId="55" xfId="0" applyFont="1" applyFill="1" applyBorder="1" applyAlignment="1">
      <alignment horizontal="center" vertical="top" wrapText="1"/>
    </xf>
    <xf numFmtId="0" fontId="9" fillId="0" borderId="1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66" xfId="0" applyFont="1" applyBorder="1" applyAlignment="1">
      <alignment horizontal="center" vertical="center" wrapText="1"/>
    </xf>
    <xf numFmtId="0" fontId="72" fillId="0" borderId="36" xfId="0" applyFont="1" applyBorder="1" applyAlignment="1">
      <alignment horizontal="left" vertical="top" wrapText="1"/>
    </xf>
    <xf numFmtId="0" fontId="72" fillId="0" borderId="12" xfId="0" applyFont="1" applyBorder="1" applyAlignment="1">
      <alignment horizontal="left" vertical="top" wrapText="1"/>
    </xf>
    <xf numFmtId="0" fontId="72" fillId="0" borderId="11" xfId="0" applyFont="1" applyBorder="1" applyAlignment="1">
      <alignment horizontal="left" vertical="top" wrapText="1"/>
    </xf>
    <xf numFmtId="0" fontId="72" fillId="0" borderId="27" xfId="0" applyFont="1" applyBorder="1" applyAlignment="1">
      <alignment horizontal="left" vertical="top" wrapText="1"/>
    </xf>
    <xf numFmtId="0" fontId="72" fillId="0" borderId="38" xfId="0" applyFont="1" applyBorder="1" applyAlignment="1">
      <alignment horizontal="left" vertical="top" wrapText="1"/>
    </xf>
    <xf numFmtId="0" fontId="3" fillId="37" borderId="20"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3" borderId="12" xfId="0" applyFont="1" applyFill="1" applyBorder="1" applyAlignment="1">
      <alignment horizontal="center" vertical="center" wrapText="1"/>
    </xf>
    <xf numFmtId="0" fontId="4" fillId="43" borderId="11" xfId="0" applyFont="1" applyFill="1" applyBorder="1" applyAlignment="1">
      <alignment horizontal="center" vertical="center" wrapText="1"/>
    </xf>
    <xf numFmtId="9" fontId="4" fillId="4" borderId="11" xfId="0" applyNumberFormat="1" applyFont="1" applyFill="1" applyBorder="1" applyAlignment="1">
      <alignment horizontal="center" vertical="center" wrapText="1"/>
    </xf>
    <xf numFmtId="9" fontId="5" fillId="9" borderId="11" xfId="0" applyNumberFormat="1" applyFont="1" applyFill="1" applyBorder="1" applyAlignment="1">
      <alignment horizontal="center" vertical="center"/>
    </xf>
    <xf numFmtId="0" fontId="5" fillId="9" borderId="11" xfId="0" applyFont="1" applyFill="1" applyBorder="1" applyAlignment="1">
      <alignment horizontal="center" vertical="center"/>
    </xf>
    <xf numFmtId="0" fontId="4" fillId="8" borderId="27"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19" xfId="0" applyFont="1" applyFill="1" applyBorder="1" applyAlignment="1">
      <alignment horizontal="center" vertical="center" wrapText="1"/>
    </xf>
    <xf numFmtId="9" fontId="5" fillId="8" borderId="11" xfId="0" applyNumberFormat="1" applyFont="1" applyFill="1" applyBorder="1" applyAlignment="1">
      <alignment horizontal="center" vertical="center"/>
    </xf>
    <xf numFmtId="0" fontId="5" fillId="8" borderId="11" xfId="0" applyFont="1" applyFill="1" applyBorder="1" applyAlignment="1">
      <alignment horizontal="center" vertical="center"/>
    </xf>
    <xf numFmtId="0" fontId="4" fillId="8" borderId="31" xfId="0" applyNumberFormat="1" applyFont="1" applyFill="1" applyBorder="1" applyAlignment="1">
      <alignment horizontal="center" vertical="center" wrapText="1"/>
    </xf>
    <xf numFmtId="9" fontId="5" fillId="43" borderId="27" xfId="0" applyNumberFormat="1" applyFont="1" applyFill="1" applyBorder="1" applyAlignment="1">
      <alignment horizontal="center" vertical="center"/>
    </xf>
    <xf numFmtId="9" fontId="5" fillId="43" borderId="26" xfId="0" applyNumberFormat="1" applyFont="1" applyFill="1" applyBorder="1" applyAlignment="1">
      <alignment horizontal="center" vertical="center"/>
    </xf>
    <xf numFmtId="9" fontId="5" fillId="43" borderId="19" xfId="0" applyNumberFormat="1" applyFont="1" applyFill="1" applyBorder="1" applyAlignment="1">
      <alignment horizontal="center" vertical="center"/>
    </xf>
    <xf numFmtId="0" fontId="4" fillId="9" borderId="13" xfId="0" applyNumberFormat="1" applyFont="1" applyFill="1" applyBorder="1" applyAlignment="1">
      <alignment horizontal="center" vertical="center" wrapText="1"/>
    </xf>
    <xf numFmtId="0" fontId="7" fillId="9" borderId="13" xfId="0" applyNumberFormat="1" applyFont="1" applyFill="1" applyBorder="1" applyAlignment="1">
      <alignment horizontal="center" vertical="center" wrapText="1"/>
    </xf>
    <xf numFmtId="0" fontId="7" fillId="9" borderId="14" xfId="0" applyNumberFormat="1" applyFont="1" applyFill="1" applyBorder="1" applyAlignment="1">
      <alignment horizontal="center" vertical="center" wrapText="1"/>
    </xf>
    <xf numFmtId="0" fontId="4" fillId="9" borderId="12" xfId="0" applyFont="1" applyFill="1" applyBorder="1" applyAlignment="1">
      <alignment horizontal="center" vertical="center" wrapText="1"/>
    </xf>
    <xf numFmtId="0" fontId="7" fillId="8" borderId="31" xfId="0" applyNumberFormat="1" applyFont="1" applyFill="1" applyBorder="1" applyAlignment="1">
      <alignment horizontal="center" vertical="center" wrapText="1"/>
    </xf>
    <xf numFmtId="0" fontId="7" fillId="8" borderId="29" xfId="0" applyNumberFormat="1" applyFont="1" applyFill="1" applyBorder="1" applyAlignment="1">
      <alignment horizontal="center" vertical="center" wrapText="1"/>
    </xf>
    <xf numFmtId="9" fontId="5" fillId="43" borderId="11" xfId="0" applyNumberFormat="1" applyFont="1" applyFill="1" applyBorder="1" applyAlignment="1">
      <alignment horizontal="center" vertical="center"/>
    </xf>
    <xf numFmtId="0" fontId="5" fillId="43" borderId="11" xfId="0" applyFont="1" applyFill="1" applyBorder="1" applyAlignment="1">
      <alignment horizontal="center" vertical="center"/>
    </xf>
    <xf numFmtId="0" fontId="5" fillId="43" borderId="18" xfId="0" applyFont="1" applyFill="1" applyBorder="1" applyAlignment="1">
      <alignment horizontal="center" vertical="center"/>
    </xf>
    <xf numFmtId="0" fontId="4" fillId="9" borderId="13" xfId="0" applyFont="1" applyFill="1" applyBorder="1" applyAlignment="1">
      <alignment horizontal="center" vertical="center" wrapText="1"/>
    </xf>
    <xf numFmtId="9" fontId="5" fillId="16" borderId="11" xfId="0" applyNumberFormat="1" applyFont="1" applyFill="1" applyBorder="1" applyAlignment="1">
      <alignment horizontal="center" vertical="center"/>
    </xf>
    <xf numFmtId="0" fontId="5" fillId="16" borderId="11" xfId="0" applyFont="1" applyFill="1" applyBorder="1" applyAlignment="1">
      <alignment horizontal="center" vertical="center"/>
    </xf>
    <xf numFmtId="0" fontId="4" fillId="9" borderId="1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19" xfId="0" applyFont="1" applyFill="1" applyBorder="1" applyAlignment="1">
      <alignment horizontal="center" vertical="center" wrapText="1"/>
    </xf>
    <xf numFmtId="9" fontId="4" fillId="43" borderId="11" xfId="0" applyNumberFormat="1" applyFont="1" applyFill="1" applyBorder="1" applyAlignment="1">
      <alignment horizontal="center" vertical="center"/>
    </xf>
    <xf numFmtId="0" fontId="4" fillId="43" borderId="11" xfId="0" applyFont="1" applyFill="1" applyBorder="1" applyAlignment="1">
      <alignment horizontal="center" vertical="center"/>
    </xf>
    <xf numFmtId="0" fontId="4" fillId="9" borderId="32" xfId="0" applyFont="1" applyFill="1" applyBorder="1" applyAlignment="1">
      <alignment horizontal="center" vertical="center" wrapText="1"/>
    </xf>
    <xf numFmtId="0" fontId="5" fillId="9" borderId="18" xfId="0" applyFont="1" applyFill="1" applyBorder="1" applyAlignment="1">
      <alignment horizontal="center" vertical="center"/>
    </xf>
    <xf numFmtId="9" fontId="4" fillId="9" borderId="11" xfId="0" applyNumberFormat="1" applyFont="1" applyFill="1" applyBorder="1" applyAlignment="1">
      <alignment horizontal="center" vertical="center"/>
    </xf>
    <xf numFmtId="0" fontId="4" fillId="9" borderId="11" xfId="0" applyFont="1" applyFill="1" applyBorder="1" applyAlignment="1">
      <alignment horizontal="center" vertical="center"/>
    </xf>
    <xf numFmtId="0" fontId="5" fillId="16" borderId="18" xfId="0" applyFont="1" applyFill="1" applyBorder="1" applyAlignment="1">
      <alignment horizontal="center" vertical="center"/>
    </xf>
    <xf numFmtId="0" fontId="7" fillId="16" borderId="31" xfId="0" applyNumberFormat="1" applyFont="1" applyFill="1" applyBorder="1" applyAlignment="1">
      <alignment horizontal="center" vertical="center" wrapText="1"/>
    </xf>
    <xf numFmtId="0" fontId="7" fillId="16" borderId="29" xfId="0" applyNumberFormat="1" applyFont="1" applyFill="1" applyBorder="1" applyAlignment="1">
      <alignment horizontal="center" vertical="center" wrapText="1"/>
    </xf>
    <xf numFmtId="0" fontId="4" fillId="9" borderId="28" xfId="0" applyFont="1" applyFill="1" applyBorder="1" applyAlignment="1">
      <alignment horizontal="center" vertical="center" wrapText="1"/>
    </xf>
    <xf numFmtId="0" fontId="7" fillId="43" borderId="31" xfId="0" applyNumberFormat="1" applyFont="1" applyFill="1" applyBorder="1" applyAlignment="1">
      <alignment horizontal="center" vertical="center" wrapText="1"/>
    </xf>
    <xf numFmtId="0" fontId="7" fillId="43" borderId="29" xfId="0" applyNumberFormat="1"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5" fillId="8" borderId="18" xfId="0" applyFont="1" applyFill="1" applyBorder="1" applyAlignment="1">
      <alignment horizontal="center" vertical="center"/>
    </xf>
    <xf numFmtId="9" fontId="4" fillId="8" borderId="11" xfId="0" applyNumberFormat="1" applyFont="1" applyFill="1" applyBorder="1" applyAlignment="1">
      <alignment horizontal="center" vertical="center"/>
    </xf>
    <xf numFmtId="0" fontId="4" fillId="8" borderId="11" xfId="0" applyFont="1" applyFill="1" applyBorder="1" applyAlignment="1">
      <alignment horizontal="center" vertical="center"/>
    </xf>
    <xf numFmtId="0" fontId="4" fillId="8" borderId="3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3" borderId="28" xfId="0" applyFont="1" applyFill="1" applyBorder="1" applyAlignment="1">
      <alignment horizontal="center" vertical="center" wrapText="1"/>
    </xf>
    <xf numFmtId="0" fontId="4" fillId="43" borderId="18" xfId="0" applyFont="1" applyFill="1" applyBorder="1" applyAlignment="1">
      <alignment horizontal="center" vertical="center" wrapText="1"/>
    </xf>
    <xf numFmtId="9" fontId="4" fillId="16" borderId="11" xfId="0" applyNumberFormat="1" applyFont="1" applyFill="1" applyBorder="1" applyAlignment="1">
      <alignment horizontal="center" vertical="center"/>
    </xf>
    <xf numFmtId="0" fontId="4" fillId="16" borderId="11" xfId="0" applyFont="1" applyFill="1" applyBorder="1" applyAlignment="1">
      <alignment horizontal="center" vertical="center"/>
    </xf>
    <xf numFmtId="0" fontId="4" fillId="8" borderId="33"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43" borderId="27" xfId="0" applyFont="1" applyFill="1" applyBorder="1" applyAlignment="1">
      <alignment horizontal="center" vertical="center" wrapText="1"/>
    </xf>
    <xf numFmtId="0" fontId="4" fillId="43" borderId="26" xfId="0" applyFont="1" applyFill="1" applyBorder="1" applyAlignment="1">
      <alignment horizontal="center" vertical="center" wrapText="1"/>
    </xf>
    <xf numFmtId="0" fontId="4" fillId="43" borderId="19"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45"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43" borderId="33" xfId="0" applyFont="1" applyFill="1" applyBorder="1" applyAlignment="1">
      <alignment horizontal="center" vertical="center" wrapText="1"/>
    </xf>
    <xf numFmtId="0" fontId="5" fillId="43" borderId="27" xfId="0" applyFont="1" applyFill="1" applyBorder="1" applyAlignment="1">
      <alignment horizontal="center" vertical="center"/>
    </xf>
    <xf numFmtId="0" fontId="5" fillId="8" borderId="27" xfId="0" applyFont="1" applyFill="1" applyBorder="1" applyAlignment="1">
      <alignment horizontal="center" vertical="center"/>
    </xf>
    <xf numFmtId="0" fontId="4" fillId="8" borderId="38" xfId="0" applyNumberFormat="1" applyFont="1" applyFill="1" applyBorder="1" applyAlignment="1">
      <alignment horizontal="center" vertical="center" wrapText="1"/>
    </xf>
    <xf numFmtId="0" fontId="4" fillId="9" borderId="15" xfId="0" applyNumberFormat="1" applyFont="1" applyFill="1" applyBorder="1" applyAlignment="1">
      <alignment horizontal="center" vertical="center" wrapText="1"/>
    </xf>
    <xf numFmtId="0" fontId="4" fillId="9" borderId="45" xfId="0" applyNumberFormat="1" applyFont="1" applyFill="1" applyBorder="1" applyAlignment="1">
      <alignment horizontal="center" vertical="center" wrapText="1"/>
    </xf>
    <xf numFmtId="0" fontId="4" fillId="9" borderId="23" xfId="0" applyNumberFormat="1" applyFont="1" applyFill="1" applyBorder="1" applyAlignment="1">
      <alignment horizontal="center" vertical="center" wrapText="1"/>
    </xf>
    <xf numFmtId="0" fontId="5" fillId="16" borderId="27" xfId="0" applyFont="1" applyFill="1" applyBorder="1" applyAlignment="1">
      <alignment horizontal="center" vertical="center"/>
    </xf>
    <xf numFmtId="0" fontId="4" fillId="9" borderId="33" xfId="0" applyFont="1" applyFill="1" applyBorder="1" applyAlignment="1">
      <alignment horizontal="center" vertical="center" wrapText="1"/>
    </xf>
    <xf numFmtId="0" fontId="5" fillId="9" borderId="27" xfId="0" applyFont="1" applyFill="1" applyBorder="1" applyAlignment="1">
      <alignment horizontal="center" vertical="center"/>
    </xf>
    <xf numFmtId="0" fontId="4" fillId="8" borderId="11" xfId="0" applyNumberFormat="1" applyFont="1" applyFill="1" applyBorder="1" applyAlignment="1">
      <alignment horizontal="center" vertical="center" wrapText="1"/>
    </xf>
    <xf numFmtId="0" fontId="4" fillId="8" borderId="27" xfId="0" applyNumberFormat="1"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9" borderId="11" xfId="0" applyNumberFormat="1"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61" xfId="0" applyFont="1" applyFill="1" applyBorder="1" applyAlignment="1">
      <alignment horizontal="center" vertical="center" wrapText="1"/>
    </xf>
    <xf numFmtId="0" fontId="4" fillId="8" borderId="39" xfId="0" applyFont="1" applyFill="1" applyBorder="1" applyAlignment="1">
      <alignment horizontal="center" vertical="center" wrapText="1"/>
    </xf>
    <xf numFmtId="9" fontId="69" fillId="0" borderId="11" xfId="0" applyNumberFormat="1" applyFont="1" applyBorder="1" applyAlignment="1">
      <alignment horizontal="center" vertical="center"/>
    </xf>
    <xf numFmtId="0" fontId="4" fillId="43" borderId="32"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16" borderId="29" xfId="0" applyNumberFormat="1"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80" fillId="4" borderId="24" xfId="0" applyFont="1" applyFill="1" applyBorder="1" applyAlignment="1">
      <alignment horizontal="center" vertical="top" wrapText="1"/>
    </xf>
    <xf numFmtId="0" fontId="80" fillId="4" borderId="25" xfId="0" applyFont="1" applyFill="1" applyBorder="1" applyAlignment="1">
      <alignment horizontal="center" vertical="top" wrapText="1"/>
    </xf>
    <xf numFmtId="0" fontId="80" fillId="4" borderId="53" xfId="0" applyFont="1" applyFill="1" applyBorder="1" applyAlignment="1">
      <alignment horizontal="center" vertical="top" wrapText="1"/>
    </xf>
    <xf numFmtId="0" fontId="80" fillId="4" borderId="54" xfId="0" applyFont="1" applyFill="1" applyBorder="1" applyAlignment="1">
      <alignment horizontal="center" vertical="top" wrapText="1"/>
    </xf>
    <xf numFmtId="0" fontId="80" fillId="4" borderId="55" xfId="0" applyFont="1" applyFill="1" applyBorder="1" applyAlignment="1">
      <alignment horizontal="center" vertical="top" wrapText="1"/>
    </xf>
    <xf numFmtId="0" fontId="80" fillId="2" borderId="53" xfId="0" applyFont="1" applyFill="1" applyBorder="1" applyAlignment="1">
      <alignment horizontal="center"/>
    </xf>
    <xf numFmtId="0" fontId="80" fillId="2" borderId="54" xfId="0" applyFont="1" applyFill="1" applyBorder="1" applyAlignment="1">
      <alignment horizontal="center"/>
    </xf>
    <xf numFmtId="0" fontId="80" fillId="2" borderId="55" xfId="0" applyFont="1" applyFill="1" applyBorder="1" applyAlignment="1">
      <alignment horizontal="center"/>
    </xf>
    <xf numFmtId="0" fontId="80" fillId="16" borderId="53" xfId="0" applyFont="1" applyFill="1" applyBorder="1" applyAlignment="1">
      <alignment horizontal="center"/>
    </xf>
    <xf numFmtId="0" fontId="80" fillId="16" borderId="54" xfId="0" applyFont="1" applyFill="1" applyBorder="1" applyAlignment="1">
      <alignment horizontal="center"/>
    </xf>
    <xf numFmtId="0" fontId="80" fillId="16" borderId="55" xfId="0" applyFont="1" applyFill="1" applyBorder="1" applyAlignment="1">
      <alignment horizontal="center"/>
    </xf>
    <xf numFmtId="0" fontId="80" fillId="5" borderId="53" xfId="0" applyFont="1" applyFill="1" applyBorder="1" applyAlignment="1">
      <alignment horizontal="center"/>
    </xf>
    <xf numFmtId="0" fontId="80" fillId="5" borderId="54" xfId="0" applyFont="1" applyFill="1" applyBorder="1" applyAlignment="1">
      <alignment horizontal="center"/>
    </xf>
    <xf numFmtId="0" fontId="80" fillId="5" borderId="55" xfId="0" applyFont="1" applyFill="1" applyBorder="1" applyAlignment="1">
      <alignment horizontal="center"/>
    </xf>
    <xf numFmtId="0" fontId="13" fillId="33" borderId="48" xfId="0" applyFont="1" applyFill="1" applyBorder="1" applyAlignment="1">
      <alignment horizontal="center" vertical="center" wrapText="1"/>
    </xf>
    <xf numFmtId="0" fontId="13" fillId="33" borderId="13" xfId="0" applyFont="1" applyFill="1" applyBorder="1" applyAlignment="1">
      <alignment horizontal="center" vertical="center" wrapText="1"/>
    </xf>
    <xf numFmtId="9" fontId="64" fillId="0" borderId="11" xfId="0" applyNumberFormat="1" applyFont="1" applyBorder="1" applyAlignment="1">
      <alignment horizontal="center" vertical="center"/>
    </xf>
    <xf numFmtId="0" fontId="4" fillId="2" borderId="29" xfId="0" applyFont="1" applyFill="1" applyBorder="1" applyAlignment="1">
      <alignment horizontal="center" vertical="center" wrapText="1"/>
    </xf>
    <xf numFmtId="0" fontId="72" fillId="0" borderId="31" xfId="0" applyFont="1" applyBorder="1" applyAlignment="1">
      <alignment horizontal="left" vertical="top" wrapText="1"/>
    </xf>
    <xf numFmtId="0" fontId="4" fillId="10" borderId="38" xfId="0" applyFont="1" applyFill="1" applyBorder="1" applyAlignment="1">
      <alignment horizontal="center" vertical="center" wrapText="1"/>
    </xf>
    <xf numFmtId="9" fontId="0" fillId="0" borderId="11" xfId="0" applyNumberForma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Porcentual 2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0</xdr:rowOff>
    </xdr:from>
    <xdr:to>
      <xdr:col>2</xdr:col>
      <xdr:colOff>9525</xdr:colOff>
      <xdr:row>2</xdr:row>
      <xdr:rowOff>19050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3324225" y="161925"/>
          <a:ext cx="200025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0</xdr:rowOff>
    </xdr:from>
    <xdr:to>
      <xdr:col>0</xdr:col>
      <xdr:colOff>2543175</xdr:colOff>
      <xdr:row>3</xdr:row>
      <xdr:rowOff>314325</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352425" y="0"/>
          <a:ext cx="219075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0</xdr:rowOff>
    </xdr:from>
    <xdr:to>
      <xdr:col>1</xdr:col>
      <xdr:colOff>1114425</xdr:colOff>
      <xdr:row>1</xdr:row>
      <xdr:rowOff>114300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495300" y="0"/>
          <a:ext cx="219075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0</xdr:rowOff>
    </xdr:from>
    <xdr:to>
      <xdr:col>0</xdr:col>
      <xdr:colOff>2562225</xdr:colOff>
      <xdr:row>4</xdr:row>
      <xdr:rowOff>76200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371475" y="0"/>
          <a:ext cx="2190750" cy="8858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2266950</xdr:colOff>
      <xdr:row>3</xdr:row>
      <xdr:rowOff>476250</xdr:rowOff>
    </xdr:to>
    <xdr:pic>
      <xdr:nvPicPr>
        <xdr:cNvPr id="1" name="Imagen 3" descr="C:\Users\user\Downloads\Logo horizontal VIDASINU-13.png"/>
        <xdr:cNvPicPr preferRelativeResize="1">
          <a:picLocks noChangeAspect="1"/>
        </xdr:cNvPicPr>
      </xdr:nvPicPr>
      <xdr:blipFill>
        <a:blip r:embed="rId1"/>
        <a:srcRect l="5435" t="7112" r="7125" b="18766"/>
        <a:stretch>
          <a:fillRect/>
        </a:stretch>
      </xdr:blipFill>
      <xdr:spPr>
        <a:xfrm>
          <a:off x="76200" y="0"/>
          <a:ext cx="2190750" cy="866775"/>
        </a:xfrm>
        <a:prstGeom prst="rect">
          <a:avLst/>
        </a:prstGeom>
        <a:noFill/>
        <a:ln w="9525" cmpd="sng">
          <a:noFill/>
        </a:ln>
      </xdr:spPr>
    </xdr:pic>
    <xdr:clientData/>
  </xdr:twoCellAnchor>
  <xdr:twoCellAnchor editAs="oneCell">
    <xdr:from>
      <xdr:col>0</xdr:col>
      <xdr:colOff>76200</xdr:colOff>
      <xdr:row>0</xdr:row>
      <xdr:rowOff>0</xdr:rowOff>
    </xdr:from>
    <xdr:to>
      <xdr:col>0</xdr:col>
      <xdr:colOff>2266950</xdr:colOff>
      <xdr:row>3</xdr:row>
      <xdr:rowOff>476250</xdr:rowOff>
    </xdr:to>
    <xdr:pic>
      <xdr:nvPicPr>
        <xdr:cNvPr id="2" name="Imagen 3" descr="C:\Users\user\Downloads\Logo horizontal VIDASINU-13.png"/>
        <xdr:cNvPicPr preferRelativeResize="1">
          <a:picLocks noChangeAspect="1"/>
        </xdr:cNvPicPr>
      </xdr:nvPicPr>
      <xdr:blipFill>
        <a:blip r:embed="rId1"/>
        <a:srcRect l="5435" t="7112" r="7125" b="18766"/>
        <a:stretch>
          <a:fillRect/>
        </a:stretch>
      </xdr:blipFill>
      <xdr:spPr>
        <a:xfrm>
          <a:off x="76200" y="0"/>
          <a:ext cx="2190750" cy="866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0</xdr:rowOff>
    </xdr:from>
    <xdr:to>
      <xdr:col>1</xdr:col>
      <xdr:colOff>1057275</xdr:colOff>
      <xdr:row>4</xdr:row>
      <xdr:rowOff>28575</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485775" y="0"/>
          <a:ext cx="2190750" cy="866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0</xdr:row>
      <xdr:rowOff>0</xdr:rowOff>
    </xdr:from>
    <xdr:to>
      <xdr:col>1</xdr:col>
      <xdr:colOff>152400</xdr:colOff>
      <xdr:row>3</xdr:row>
      <xdr:rowOff>295275</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657225" y="0"/>
          <a:ext cx="2190750" cy="8667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0</xdr:rowOff>
    </xdr:from>
    <xdr:to>
      <xdr:col>1</xdr:col>
      <xdr:colOff>1295400</xdr:colOff>
      <xdr:row>3</xdr:row>
      <xdr:rowOff>314325</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723900" y="0"/>
          <a:ext cx="2190750" cy="8667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0</xdr:rowOff>
    </xdr:from>
    <xdr:to>
      <xdr:col>0</xdr:col>
      <xdr:colOff>2619375</xdr:colOff>
      <xdr:row>3</xdr:row>
      <xdr:rowOff>485775</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428625" y="0"/>
          <a:ext cx="21907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1</xdr:col>
      <xdr:colOff>1409700</xdr:colOff>
      <xdr:row>4</xdr:row>
      <xdr:rowOff>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209550" y="0"/>
          <a:ext cx="28194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0</xdr:rowOff>
    </xdr:from>
    <xdr:to>
      <xdr:col>1</xdr:col>
      <xdr:colOff>914400</xdr:colOff>
      <xdr:row>4</xdr:row>
      <xdr:rowOff>28575</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1085850" y="0"/>
          <a:ext cx="219075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2200275</xdr:colOff>
      <xdr:row>3</xdr:row>
      <xdr:rowOff>371475</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0" y="0"/>
          <a:ext cx="22002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0</xdr:rowOff>
    </xdr:from>
    <xdr:to>
      <xdr:col>1</xdr:col>
      <xdr:colOff>981075</xdr:colOff>
      <xdr:row>3</xdr:row>
      <xdr:rowOff>371475</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409575" y="0"/>
          <a:ext cx="219075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85725</xdr:rowOff>
    </xdr:from>
    <xdr:to>
      <xdr:col>1</xdr:col>
      <xdr:colOff>876300</xdr:colOff>
      <xdr:row>4</xdr:row>
      <xdr:rowOff>247650</xdr:rowOff>
    </xdr:to>
    <xdr:pic>
      <xdr:nvPicPr>
        <xdr:cNvPr id="1" name="Imagen 1" descr="C:\Users\user\Downloads\Logo horizontal VIDASINU-13.png"/>
        <xdr:cNvPicPr preferRelativeResize="1">
          <a:picLocks noChangeAspect="1"/>
        </xdr:cNvPicPr>
      </xdr:nvPicPr>
      <xdr:blipFill>
        <a:blip r:embed="rId1"/>
        <a:srcRect l="5435" t="7112" r="7125" b="18766"/>
        <a:stretch>
          <a:fillRect/>
        </a:stretch>
      </xdr:blipFill>
      <xdr:spPr>
        <a:xfrm>
          <a:off x="304800" y="85725"/>
          <a:ext cx="2190750"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76200</xdr:rowOff>
    </xdr:from>
    <xdr:to>
      <xdr:col>1</xdr:col>
      <xdr:colOff>1009650</xdr:colOff>
      <xdr:row>3</xdr:row>
      <xdr:rowOff>333375</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438150" y="76200"/>
          <a:ext cx="219075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0</xdr:row>
      <xdr:rowOff>0</xdr:rowOff>
    </xdr:from>
    <xdr:to>
      <xdr:col>1</xdr:col>
      <xdr:colOff>1038225</xdr:colOff>
      <xdr:row>4</xdr:row>
      <xdr:rowOff>38100</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657225" y="0"/>
          <a:ext cx="2190750"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57150</xdr:rowOff>
    </xdr:from>
    <xdr:to>
      <xdr:col>1</xdr:col>
      <xdr:colOff>304800</xdr:colOff>
      <xdr:row>3</xdr:row>
      <xdr:rowOff>9525</xdr:rowOff>
    </xdr:to>
    <xdr:pic>
      <xdr:nvPicPr>
        <xdr:cNvPr id="1" name="Imagen 2" descr="C:\Users\user\Downloads\Logo horizontal VIDASINU-13.png"/>
        <xdr:cNvPicPr preferRelativeResize="1">
          <a:picLocks noChangeAspect="1"/>
        </xdr:cNvPicPr>
      </xdr:nvPicPr>
      <xdr:blipFill>
        <a:blip r:embed="rId1"/>
        <a:srcRect l="5435" t="7112" r="7125" b="18766"/>
        <a:stretch>
          <a:fillRect/>
        </a:stretch>
      </xdr:blipFill>
      <xdr:spPr>
        <a:xfrm>
          <a:off x="609600" y="57150"/>
          <a:ext cx="21907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20"/>
  <sheetViews>
    <sheetView zoomScalePageLayoutView="0" workbookViewId="0" topLeftCell="A8">
      <selection activeCell="B19" sqref="B19"/>
    </sheetView>
  </sheetViews>
  <sheetFormatPr defaultColWidth="11.421875" defaultRowHeight="15"/>
  <cols>
    <col min="1" max="1" width="48.00390625" style="117" bestFit="1" customWidth="1"/>
    <col min="2" max="2" width="31.7109375" style="117" customWidth="1"/>
    <col min="3" max="16384" width="11.421875" style="117" customWidth="1"/>
  </cols>
  <sheetData>
    <row r="2" spans="1:2" ht="62.25" customHeight="1">
      <c r="A2" s="155" t="s">
        <v>1252</v>
      </c>
      <c r="B2" s="155"/>
    </row>
    <row r="3" spans="1:2" ht="27" customHeight="1">
      <c r="A3" s="126"/>
      <c r="B3" s="126"/>
    </row>
    <row r="4" spans="1:2" ht="28.5" customHeight="1">
      <c r="A4" s="127" t="s">
        <v>1253</v>
      </c>
      <c r="B4" s="127" t="s">
        <v>1254</v>
      </c>
    </row>
    <row r="5" spans="1:2" ht="29.25" customHeight="1">
      <c r="A5" s="128" t="s">
        <v>1255</v>
      </c>
      <c r="B5" s="129">
        <v>0.93</v>
      </c>
    </row>
    <row r="6" spans="1:2" ht="28.5" customHeight="1">
      <c r="A6" s="128" t="s">
        <v>1256</v>
      </c>
      <c r="B6" s="129">
        <v>0.83</v>
      </c>
    </row>
    <row r="7" spans="1:2" ht="27" customHeight="1">
      <c r="A7" s="128" t="s">
        <v>1257</v>
      </c>
      <c r="B7" s="129">
        <v>0.83</v>
      </c>
    </row>
    <row r="8" spans="1:2" ht="27.75" customHeight="1">
      <c r="A8" s="128" t="s">
        <v>1258</v>
      </c>
      <c r="B8" s="129">
        <v>0.98</v>
      </c>
    </row>
    <row r="9" spans="1:2" ht="33" customHeight="1">
      <c r="A9" s="128" t="s">
        <v>1259</v>
      </c>
      <c r="B9" s="129">
        <v>0.91</v>
      </c>
    </row>
    <row r="10" spans="1:2" ht="31.5" customHeight="1">
      <c r="A10" s="128" t="s">
        <v>1260</v>
      </c>
      <c r="B10" s="129">
        <v>0.97</v>
      </c>
    </row>
    <row r="11" spans="1:2" ht="24.75" customHeight="1">
      <c r="A11" s="128" t="s">
        <v>1261</v>
      </c>
      <c r="B11" s="129">
        <v>0.96</v>
      </c>
    </row>
    <row r="12" spans="1:2" ht="31.5" customHeight="1">
      <c r="A12" s="131" t="s">
        <v>1262</v>
      </c>
      <c r="B12" s="129">
        <v>0.9</v>
      </c>
    </row>
    <row r="13" spans="1:2" ht="29.25" customHeight="1">
      <c r="A13" s="128" t="s">
        <v>1263</v>
      </c>
      <c r="B13" s="129">
        <v>0.94</v>
      </c>
    </row>
    <row r="14" spans="1:2" ht="35.25" customHeight="1">
      <c r="A14" s="128" t="s">
        <v>1264</v>
      </c>
      <c r="B14" s="129">
        <v>0.92</v>
      </c>
    </row>
    <row r="15" spans="1:2" ht="27.75" customHeight="1">
      <c r="A15" s="128" t="s">
        <v>1265</v>
      </c>
      <c r="B15" s="129">
        <v>1</v>
      </c>
    </row>
    <row r="16" spans="1:2" ht="33" customHeight="1">
      <c r="A16" s="128" t="s">
        <v>1266</v>
      </c>
      <c r="B16" s="129">
        <v>0.96</v>
      </c>
    </row>
    <row r="17" spans="1:2" ht="30.75" customHeight="1">
      <c r="A17" s="128" t="s">
        <v>1267</v>
      </c>
      <c r="B17" s="129">
        <v>1</v>
      </c>
    </row>
    <row r="18" spans="1:2" ht="30.75" customHeight="1">
      <c r="A18" s="128" t="s">
        <v>1496</v>
      </c>
      <c r="B18" s="129">
        <v>0.97</v>
      </c>
    </row>
    <row r="19" spans="1:2" ht="34.5" customHeight="1">
      <c r="A19" s="128" t="s">
        <v>1268</v>
      </c>
      <c r="B19" s="129">
        <v>0.87</v>
      </c>
    </row>
    <row r="20" spans="1:2" ht="30" customHeight="1">
      <c r="A20" s="130" t="s">
        <v>752</v>
      </c>
      <c r="B20" s="129">
        <f>SUM(B5:B19)/15</f>
        <v>0.9313333333333332</v>
      </c>
    </row>
  </sheetData>
  <sheetProtection/>
  <mergeCells count="1">
    <mergeCell ref="A2:B2"/>
  </mergeCell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AH37"/>
  <sheetViews>
    <sheetView zoomScalePageLayoutView="0" workbookViewId="0" topLeftCell="A1">
      <selection activeCell="K34" sqref="K34:K36"/>
    </sheetView>
  </sheetViews>
  <sheetFormatPr defaultColWidth="11.421875" defaultRowHeight="15"/>
  <cols>
    <col min="1" max="1" width="46.140625" style="4" customWidth="1"/>
    <col min="2" max="2" width="21.140625" style="4" customWidth="1"/>
    <col min="3" max="3" width="14.140625" style="4" customWidth="1"/>
    <col min="4" max="4" width="23.00390625" style="4" customWidth="1"/>
    <col min="5" max="5" width="11.421875" style="4" customWidth="1"/>
    <col min="6" max="6" width="12.421875" style="4" customWidth="1"/>
    <col min="7" max="7" width="14.28125" style="7" customWidth="1"/>
    <col min="8" max="8" width="18.28125" style="4" customWidth="1"/>
    <col min="9" max="9" width="13.140625" style="4" customWidth="1"/>
    <col min="10" max="10" width="24.140625" style="4" customWidth="1"/>
    <col min="11" max="11" width="11.421875" style="4" customWidth="1"/>
    <col min="12" max="12" width="27.28125" style="4" customWidth="1"/>
    <col min="13" max="13" width="13.8515625" style="4" customWidth="1"/>
    <col min="14" max="14" width="10.7109375" style="4" customWidth="1"/>
    <col min="15" max="15" width="17.00390625" style="4" customWidth="1"/>
    <col min="16" max="16" width="11.421875" style="4" customWidth="1"/>
    <col min="17" max="17" width="29.421875" style="4" customWidth="1"/>
    <col min="18" max="18" width="13.57421875" style="4" customWidth="1"/>
    <col min="19" max="19" width="16.28125" style="4" customWidth="1"/>
    <col min="20" max="20" width="21.00390625" style="4" customWidth="1"/>
    <col min="21" max="21" width="11.421875" style="4" customWidth="1"/>
    <col min="22" max="22" width="24.140625" style="4" customWidth="1"/>
    <col min="23" max="23" width="17.7109375" style="4" customWidth="1"/>
    <col min="24" max="24" width="19.8515625" style="4" customWidth="1"/>
    <col min="25" max="25" width="26.7109375" style="4" customWidth="1"/>
    <col min="26" max="26" width="11.421875" style="4" customWidth="1"/>
    <col min="27" max="27" width="27.57421875" style="4" customWidth="1"/>
    <col min="28" max="28" width="13.28125" style="7" customWidth="1"/>
    <col min="29" max="16384" width="11.421875" style="4" customWidth="1"/>
  </cols>
  <sheetData>
    <row r="1" spans="1:27" ht="15" customHeight="1">
      <c r="A1" s="678"/>
      <c r="B1" s="398"/>
      <c r="C1" s="655" t="s">
        <v>898</v>
      </c>
      <c r="D1" s="656"/>
      <c r="E1" s="656"/>
      <c r="F1" s="656"/>
      <c r="G1" s="656"/>
      <c r="H1" s="656"/>
      <c r="I1" s="656"/>
      <c r="J1" s="656"/>
      <c r="K1" s="656"/>
      <c r="L1" s="656"/>
      <c r="M1" s="656"/>
      <c r="N1" s="656"/>
      <c r="O1" s="656"/>
      <c r="P1" s="656"/>
      <c r="Q1" s="656"/>
      <c r="R1" s="656"/>
      <c r="S1" s="656"/>
      <c r="T1" s="656"/>
      <c r="U1" s="656"/>
      <c r="V1" s="656"/>
      <c r="W1" s="656"/>
      <c r="X1" s="656"/>
      <c r="Y1" s="656"/>
      <c r="Z1" s="656"/>
      <c r="AA1" s="657"/>
    </row>
    <row r="2" spans="1:27" ht="14.25">
      <c r="A2" s="678"/>
      <c r="B2" s="398"/>
      <c r="C2" s="268"/>
      <c r="D2" s="234"/>
      <c r="E2" s="234"/>
      <c r="F2" s="234"/>
      <c r="G2" s="234"/>
      <c r="H2" s="234"/>
      <c r="I2" s="234"/>
      <c r="J2" s="234"/>
      <c r="K2" s="234"/>
      <c r="L2" s="234"/>
      <c r="M2" s="234"/>
      <c r="N2" s="234"/>
      <c r="O2" s="234"/>
      <c r="P2" s="234"/>
      <c r="Q2" s="234"/>
      <c r="R2" s="234"/>
      <c r="S2" s="234"/>
      <c r="T2" s="234"/>
      <c r="U2" s="234"/>
      <c r="V2" s="234"/>
      <c r="W2" s="234"/>
      <c r="X2" s="234"/>
      <c r="Y2" s="234"/>
      <c r="Z2" s="234"/>
      <c r="AA2" s="658"/>
    </row>
    <row r="3" spans="1:27" ht="14.25">
      <c r="A3" s="678"/>
      <c r="B3" s="398"/>
      <c r="C3" s="268"/>
      <c r="D3" s="234"/>
      <c r="E3" s="234"/>
      <c r="F3" s="234"/>
      <c r="G3" s="234"/>
      <c r="H3" s="234"/>
      <c r="I3" s="234"/>
      <c r="J3" s="234"/>
      <c r="K3" s="234"/>
      <c r="L3" s="234"/>
      <c r="M3" s="234"/>
      <c r="N3" s="234"/>
      <c r="O3" s="234"/>
      <c r="P3" s="234"/>
      <c r="Q3" s="234"/>
      <c r="R3" s="234"/>
      <c r="S3" s="234"/>
      <c r="T3" s="234"/>
      <c r="U3" s="234"/>
      <c r="V3" s="234"/>
      <c r="W3" s="234"/>
      <c r="X3" s="234"/>
      <c r="Y3" s="234"/>
      <c r="Z3" s="234"/>
      <c r="AA3" s="658"/>
    </row>
    <row r="4" spans="1:27" ht="27.75" customHeight="1">
      <c r="A4" s="231"/>
      <c r="B4" s="399"/>
      <c r="C4" s="269"/>
      <c r="D4" s="236"/>
      <c r="E4" s="236"/>
      <c r="F4" s="236"/>
      <c r="G4" s="236"/>
      <c r="H4" s="236"/>
      <c r="I4" s="236"/>
      <c r="J4" s="236"/>
      <c r="K4" s="236"/>
      <c r="L4" s="236"/>
      <c r="M4" s="236"/>
      <c r="N4" s="236"/>
      <c r="O4" s="236"/>
      <c r="P4" s="236"/>
      <c r="Q4" s="236"/>
      <c r="R4" s="236"/>
      <c r="S4" s="236"/>
      <c r="T4" s="236"/>
      <c r="U4" s="236"/>
      <c r="V4" s="236"/>
      <c r="W4" s="236"/>
      <c r="X4" s="236"/>
      <c r="Y4" s="236"/>
      <c r="Z4" s="236"/>
      <c r="AA4" s="659"/>
    </row>
    <row r="5" spans="1:27" ht="21" customHeight="1">
      <c r="A5" s="660" t="s">
        <v>0</v>
      </c>
      <c r="B5" s="661"/>
      <c r="C5" s="662" t="s">
        <v>1</v>
      </c>
      <c r="D5" s="238"/>
      <c r="E5" s="238"/>
      <c r="F5" s="238"/>
      <c r="G5" s="238"/>
      <c r="H5" s="238"/>
      <c r="I5" s="238"/>
      <c r="J5" s="238"/>
      <c r="K5" s="238"/>
      <c r="L5" s="238"/>
      <c r="M5" s="238"/>
      <c r="N5" s="238"/>
      <c r="O5" s="238"/>
      <c r="P5" s="238"/>
      <c r="Q5" s="238"/>
      <c r="R5" s="238"/>
      <c r="S5" s="238"/>
      <c r="T5" s="238"/>
      <c r="U5" s="238"/>
      <c r="V5" s="238"/>
      <c r="W5" s="238"/>
      <c r="X5" s="238"/>
      <c r="Y5" s="238"/>
      <c r="Z5" s="238"/>
      <c r="AA5" s="221"/>
    </row>
    <row r="6" spans="1:27" ht="30" customHeight="1">
      <c r="A6" s="663" t="s">
        <v>198</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665"/>
    </row>
    <row r="7" spans="1:27" ht="15" thickBot="1">
      <c r="A7" s="666" t="s">
        <v>22</v>
      </c>
      <c r="B7" s="667"/>
      <c r="C7" s="667"/>
      <c r="D7" s="667"/>
      <c r="E7" s="667"/>
      <c r="F7" s="667"/>
      <c r="G7" s="667"/>
      <c r="H7" s="667"/>
      <c r="I7" s="667"/>
      <c r="J7" s="667"/>
      <c r="K7" s="667"/>
      <c r="L7" s="668"/>
      <c r="M7" s="669" t="s">
        <v>23</v>
      </c>
      <c r="N7" s="670"/>
      <c r="O7" s="670"/>
      <c r="P7" s="670"/>
      <c r="Q7" s="671"/>
      <c r="R7" s="672" t="s">
        <v>24</v>
      </c>
      <c r="S7" s="673"/>
      <c r="T7" s="673"/>
      <c r="U7" s="673"/>
      <c r="V7" s="674"/>
      <c r="W7" s="675" t="s">
        <v>25</v>
      </c>
      <c r="X7" s="676"/>
      <c r="Y7" s="676"/>
      <c r="Z7" s="676"/>
      <c r="AA7" s="677"/>
    </row>
    <row r="8" spans="1:28" ht="20.25" customHeight="1">
      <c r="A8" s="501" t="s">
        <v>20</v>
      </c>
      <c r="B8" s="502" t="s">
        <v>2</v>
      </c>
      <c r="C8" s="502" t="s">
        <v>320</v>
      </c>
      <c r="D8" s="502" t="s">
        <v>21</v>
      </c>
      <c r="E8" s="502" t="s">
        <v>4</v>
      </c>
      <c r="F8" s="502" t="s">
        <v>5</v>
      </c>
      <c r="G8" s="502" t="s">
        <v>6</v>
      </c>
      <c r="H8" s="502" t="s">
        <v>7</v>
      </c>
      <c r="I8" s="502"/>
      <c r="J8" s="383" t="s">
        <v>3</v>
      </c>
      <c r="K8" s="503" t="s">
        <v>11</v>
      </c>
      <c r="L8" s="502" t="s">
        <v>8</v>
      </c>
      <c r="M8" s="502" t="s">
        <v>7</v>
      </c>
      <c r="N8" s="502"/>
      <c r="O8" s="502" t="s">
        <v>3</v>
      </c>
      <c r="P8" s="503" t="s">
        <v>12</v>
      </c>
      <c r="Q8" s="502" t="s">
        <v>8</v>
      </c>
      <c r="R8" s="502" t="s">
        <v>7</v>
      </c>
      <c r="S8" s="502"/>
      <c r="T8" s="502" t="s">
        <v>3</v>
      </c>
      <c r="U8" s="503" t="s">
        <v>13</v>
      </c>
      <c r="V8" s="502" t="s">
        <v>8</v>
      </c>
      <c r="W8" s="502" t="s">
        <v>7</v>
      </c>
      <c r="X8" s="502"/>
      <c r="Y8" s="502" t="s">
        <v>3</v>
      </c>
      <c r="Z8" s="503" t="s">
        <v>14</v>
      </c>
      <c r="AA8" s="521" t="s">
        <v>8</v>
      </c>
      <c r="AB8" s="259" t="s">
        <v>1157</v>
      </c>
    </row>
    <row r="9" spans="1:28" ht="36.75" customHeight="1">
      <c r="A9" s="439"/>
      <c r="B9" s="383"/>
      <c r="C9" s="383"/>
      <c r="D9" s="383"/>
      <c r="E9" s="383"/>
      <c r="F9" s="383"/>
      <c r="G9" s="383"/>
      <c r="H9" s="24" t="s">
        <v>9</v>
      </c>
      <c r="I9" s="9" t="s">
        <v>10</v>
      </c>
      <c r="J9" s="383"/>
      <c r="K9" s="214"/>
      <c r="L9" s="383"/>
      <c r="M9" s="9" t="s">
        <v>9</v>
      </c>
      <c r="N9" s="9" t="s">
        <v>10</v>
      </c>
      <c r="O9" s="383"/>
      <c r="P9" s="214"/>
      <c r="Q9" s="383"/>
      <c r="R9" s="9" t="s">
        <v>9</v>
      </c>
      <c r="S9" s="9" t="s">
        <v>10</v>
      </c>
      <c r="T9" s="383"/>
      <c r="U9" s="214"/>
      <c r="V9" s="383"/>
      <c r="W9" s="9" t="s">
        <v>9</v>
      </c>
      <c r="X9" s="9" t="s">
        <v>10</v>
      </c>
      <c r="Y9" s="383"/>
      <c r="Z9" s="214"/>
      <c r="AA9" s="466"/>
      <c r="AB9" s="260"/>
    </row>
    <row r="10" spans="1:34" ht="55.5" customHeight="1">
      <c r="A10" s="181" t="s">
        <v>120</v>
      </c>
      <c r="B10" s="181" t="s">
        <v>1513</v>
      </c>
      <c r="C10" s="393">
        <v>1</v>
      </c>
      <c r="D10" s="181" t="s">
        <v>1463</v>
      </c>
      <c r="E10" s="181" t="s">
        <v>15</v>
      </c>
      <c r="F10" s="181" t="s">
        <v>16</v>
      </c>
      <c r="G10" s="118" t="s">
        <v>17</v>
      </c>
      <c r="H10" s="179" t="s">
        <v>121</v>
      </c>
      <c r="I10" s="181" t="s">
        <v>1509</v>
      </c>
      <c r="J10" s="181" t="s">
        <v>1514</v>
      </c>
      <c r="K10" s="589">
        <v>0.8</v>
      </c>
      <c r="L10" s="650" t="s">
        <v>1515</v>
      </c>
      <c r="M10" s="640" t="s">
        <v>121</v>
      </c>
      <c r="N10" s="636" t="s">
        <v>1464</v>
      </c>
      <c r="O10" s="636" t="s">
        <v>1465</v>
      </c>
      <c r="P10" s="648">
        <v>0.8</v>
      </c>
      <c r="Q10" s="651" t="s">
        <v>1516</v>
      </c>
      <c r="R10" s="640" t="s">
        <v>1466</v>
      </c>
      <c r="S10" s="636" t="s">
        <v>1464</v>
      </c>
      <c r="T10" s="636" t="s">
        <v>1517</v>
      </c>
      <c r="U10" s="648">
        <v>0.9</v>
      </c>
      <c r="V10" s="654" t="s">
        <v>1467</v>
      </c>
      <c r="W10" s="643" t="s">
        <v>121</v>
      </c>
      <c r="X10" s="635" t="s">
        <v>1464</v>
      </c>
      <c r="Y10" s="635" t="s">
        <v>1518</v>
      </c>
      <c r="Z10" s="648">
        <v>0.95</v>
      </c>
      <c r="AA10" s="633" t="s">
        <v>1519</v>
      </c>
      <c r="AB10" s="647">
        <f>+(Z10+U10+P10+K10)/4</f>
        <v>0.8625</v>
      </c>
      <c r="AC10" s="145"/>
      <c r="AD10" s="145"/>
      <c r="AE10" s="145"/>
      <c r="AF10" s="145"/>
      <c r="AG10" s="145"/>
      <c r="AH10" s="145"/>
    </row>
    <row r="11" spans="1:34" ht="43.5" customHeight="1">
      <c r="A11" s="181"/>
      <c r="B11" s="181"/>
      <c r="C11" s="181"/>
      <c r="D11" s="181"/>
      <c r="E11" s="181"/>
      <c r="F11" s="181"/>
      <c r="G11" s="17" t="s">
        <v>18</v>
      </c>
      <c r="H11" s="179"/>
      <c r="I11" s="181"/>
      <c r="J11" s="181"/>
      <c r="K11" s="590"/>
      <c r="L11" s="650"/>
      <c r="M11" s="641"/>
      <c r="N11" s="637"/>
      <c r="O11" s="637"/>
      <c r="P11" s="648"/>
      <c r="Q11" s="652"/>
      <c r="R11" s="641"/>
      <c r="S11" s="637"/>
      <c r="T11" s="637"/>
      <c r="U11" s="649"/>
      <c r="V11" s="654"/>
      <c r="W11" s="643"/>
      <c r="X11" s="635"/>
      <c r="Y11" s="635"/>
      <c r="Z11" s="649"/>
      <c r="AA11" s="633"/>
      <c r="AB11" s="382"/>
      <c r="AC11" s="145"/>
      <c r="AD11" s="145"/>
      <c r="AE11" s="145"/>
      <c r="AF11" s="145"/>
      <c r="AG11" s="145"/>
      <c r="AH11" s="145"/>
    </row>
    <row r="12" spans="1:34" ht="50.25" customHeight="1">
      <c r="A12" s="181"/>
      <c r="B12" s="181"/>
      <c r="C12" s="181"/>
      <c r="D12" s="181"/>
      <c r="E12" s="181"/>
      <c r="F12" s="181"/>
      <c r="G12" s="18" t="s">
        <v>19</v>
      </c>
      <c r="H12" s="179"/>
      <c r="I12" s="181"/>
      <c r="J12" s="181"/>
      <c r="K12" s="590"/>
      <c r="L12" s="650"/>
      <c r="M12" s="642"/>
      <c r="N12" s="638"/>
      <c r="O12" s="638"/>
      <c r="P12" s="648"/>
      <c r="Q12" s="653"/>
      <c r="R12" s="642"/>
      <c r="S12" s="638"/>
      <c r="T12" s="638"/>
      <c r="U12" s="649"/>
      <c r="V12" s="654"/>
      <c r="W12" s="643"/>
      <c r="X12" s="635"/>
      <c r="Y12" s="635"/>
      <c r="Z12" s="649"/>
      <c r="AA12" s="633"/>
      <c r="AB12" s="382"/>
      <c r="AC12" s="145"/>
      <c r="AD12" s="145"/>
      <c r="AE12" s="145"/>
      <c r="AF12" s="145"/>
      <c r="AG12" s="145"/>
      <c r="AH12" s="145"/>
    </row>
    <row r="13" spans="1:34" ht="31.5" customHeight="1">
      <c r="A13" s="181" t="s">
        <v>122</v>
      </c>
      <c r="B13" s="181" t="s">
        <v>1520</v>
      </c>
      <c r="C13" s="183">
        <v>1</v>
      </c>
      <c r="D13" s="181" t="s">
        <v>1468</v>
      </c>
      <c r="E13" s="181" t="s">
        <v>15</v>
      </c>
      <c r="F13" s="181" t="s">
        <v>16</v>
      </c>
      <c r="G13" s="118" t="s">
        <v>17</v>
      </c>
      <c r="H13" s="179" t="s">
        <v>123</v>
      </c>
      <c r="I13" s="181" t="s">
        <v>1521</v>
      </c>
      <c r="J13" s="181" t="s">
        <v>1522</v>
      </c>
      <c r="K13" s="589">
        <v>1</v>
      </c>
      <c r="L13" s="654" t="s">
        <v>1523</v>
      </c>
      <c r="M13" s="640" t="s">
        <v>123</v>
      </c>
      <c r="N13" s="636" t="s">
        <v>1524</v>
      </c>
      <c r="O13" s="636" t="s">
        <v>1525</v>
      </c>
      <c r="P13" s="589">
        <v>1</v>
      </c>
      <c r="Q13" s="651" t="s">
        <v>1526</v>
      </c>
      <c r="R13" s="640" t="s">
        <v>123</v>
      </c>
      <c r="S13" s="636"/>
      <c r="T13" s="636" t="s">
        <v>1469</v>
      </c>
      <c r="U13" s="589"/>
      <c r="V13" s="650"/>
      <c r="W13" s="643" t="s">
        <v>123</v>
      </c>
      <c r="X13" s="635"/>
      <c r="Y13" s="635" t="s">
        <v>1469</v>
      </c>
      <c r="Z13" s="589"/>
      <c r="AA13" s="634"/>
      <c r="AB13" s="647">
        <v>1</v>
      </c>
      <c r="AC13" s="145"/>
      <c r="AD13" s="145"/>
      <c r="AE13" s="145"/>
      <c r="AF13" s="145"/>
      <c r="AG13" s="145"/>
      <c r="AH13" s="145"/>
    </row>
    <row r="14" spans="1:34" ht="39" customHeight="1">
      <c r="A14" s="181"/>
      <c r="B14" s="181"/>
      <c r="C14" s="184"/>
      <c r="D14" s="181"/>
      <c r="E14" s="181"/>
      <c r="F14" s="181"/>
      <c r="G14" s="17" t="s">
        <v>18</v>
      </c>
      <c r="H14" s="179"/>
      <c r="I14" s="181"/>
      <c r="J14" s="181"/>
      <c r="K14" s="590"/>
      <c r="L14" s="654"/>
      <c r="M14" s="641"/>
      <c r="N14" s="637"/>
      <c r="O14" s="637"/>
      <c r="P14" s="590"/>
      <c r="Q14" s="652"/>
      <c r="R14" s="641"/>
      <c r="S14" s="637"/>
      <c r="T14" s="637"/>
      <c r="U14" s="590"/>
      <c r="V14" s="650"/>
      <c r="W14" s="643"/>
      <c r="X14" s="635"/>
      <c r="Y14" s="635"/>
      <c r="Z14" s="590"/>
      <c r="AA14" s="634"/>
      <c r="AB14" s="382"/>
      <c r="AC14" s="145"/>
      <c r="AD14" s="145"/>
      <c r="AE14" s="145"/>
      <c r="AF14" s="145"/>
      <c r="AG14" s="145"/>
      <c r="AH14" s="145"/>
    </row>
    <row r="15" spans="1:34" ht="36">
      <c r="A15" s="181"/>
      <c r="B15" s="181"/>
      <c r="C15" s="204"/>
      <c r="D15" s="181"/>
      <c r="E15" s="181"/>
      <c r="F15" s="181"/>
      <c r="G15" s="18" t="s">
        <v>19</v>
      </c>
      <c r="H15" s="179"/>
      <c r="I15" s="181"/>
      <c r="J15" s="181"/>
      <c r="K15" s="590"/>
      <c r="L15" s="654"/>
      <c r="M15" s="642"/>
      <c r="N15" s="638"/>
      <c r="O15" s="638"/>
      <c r="P15" s="590"/>
      <c r="Q15" s="653"/>
      <c r="R15" s="642"/>
      <c r="S15" s="638"/>
      <c r="T15" s="638"/>
      <c r="U15" s="590"/>
      <c r="V15" s="650"/>
      <c r="W15" s="643"/>
      <c r="X15" s="635"/>
      <c r="Y15" s="635"/>
      <c r="Z15" s="590"/>
      <c r="AA15" s="634"/>
      <c r="AB15" s="382"/>
      <c r="AC15" s="145"/>
      <c r="AD15" s="145"/>
      <c r="AE15" s="145"/>
      <c r="AF15" s="145"/>
      <c r="AG15" s="145"/>
      <c r="AH15" s="145"/>
    </row>
    <row r="16" spans="1:34" ht="31.5" customHeight="1">
      <c r="A16" s="181" t="s">
        <v>124</v>
      </c>
      <c r="B16" s="181" t="s">
        <v>1527</v>
      </c>
      <c r="C16" s="183">
        <v>1</v>
      </c>
      <c r="D16" s="181" t="s">
        <v>1470</v>
      </c>
      <c r="E16" s="181" t="s">
        <v>15</v>
      </c>
      <c r="F16" s="181" t="s">
        <v>16</v>
      </c>
      <c r="G16" s="118" t="s">
        <v>17</v>
      </c>
      <c r="H16" s="179" t="s">
        <v>123</v>
      </c>
      <c r="I16" s="181" t="s">
        <v>1471</v>
      </c>
      <c r="J16" s="181" t="s">
        <v>1527</v>
      </c>
      <c r="K16" s="589">
        <v>1</v>
      </c>
      <c r="L16" s="635" t="s">
        <v>1528</v>
      </c>
      <c r="M16" s="640" t="s">
        <v>123</v>
      </c>
      <c r="N16" s="636" t="s">
        <v>1471</v>
      </c>
      <c r="O16" s="636" t="s">
        <v>1529</v>
      </c>
      <c r="P16" s="648">
        <v>1</v>
      </c>
      <c r="Q16" s="651" t="s">
        <v>1472</v>
      </c>
      <c r="R16" s="640" t="s">
        <v>123</v>
      </c>
      <c r="S16" s="636" t="s">
        <v>1471</v>
      </c>
      <c r="T16" s="636" t="s">
        <v>1530</v>
      </c>
      <c r="U16" s="648">
        <v>0.8</v>
      </c>
      <c r="V16" s="650" t="s">
        <v>1473</v>
      </c>
      <c r="W16" s="643" t="s">
        <v>123</v>
      </c>
      <c r="X16" s="635" t="s">
        <v>1471</v>
      </c>
      <c r="Y16" s="635" t="s">
        <v>1531</v>
      </c>
      <c r="Z16" s="648">
        <v>1</v>
      </c>
      <c r="AA16" s="634" t="s">
        <v>1472</v>
      </c>
      <c r="AB16" s="647">
        <f>+(Z16+U16+P16+K16)/4</f>
        <v>0.95</v>
      </c>
      <c r="AC16" s="145"/>
      <c r="AD16" s="145"/>
      <c r="AE16" s="145"/>
      <c r="AF16" s="145"/>
      <c r="AG16" s="145"/>
      <c r="AH16" s="145"/>
    </row>
    <row r="17" spans="1:34" ht="31.5" customHeight="1">
      <c r="A17" s="181"/>
      <c r="B17" s="181"/>
      <c r="C17" s="184"/>
      <c r="D17" s="181"/>
      <c r="E17" s="181"/>
      <c r="F17" s="181"/>
      <c r="G17" s="17" t="s">
        <v>18</v>
      </c>
      <c r="H17" s="179"/>
      <c r="I17" s="181"/>
      <c r="J17" s="181"/>
      <c r="K17" s="590"/>
      <c r="L17" s="635"/>
      <c r="M17" s="641"/>
      <c r="N17" s="637"/>
      <c r="O17" s="637"/>
      <c r="P17" s="649"/>
      <c r="Q17" s="652"/>
      <c r="R17" s="641"/>
      <c r="S17" s="637"/>
      <c r="T17" s="637"/>
      <c r="U17" s="649"/>
      <c r="V17" s="650"/>
      <c r="W17" s="643"/>
      <c r="X17" s="635"/>
      <c r="Y17" s="635"/>
      <c r="Z17" s="649"/>
      <c r="AA17" s="634"/>
      <c r="AB17" s="382"/>
      <c r="AC17" s="145"/>
      <c r="AD17" s="145"/>
      <c r="AE17" s="145"/>
      <c r="AF17" s="145"/>
      <c r="AG17" s="145"/>
      <c r="AH17" s="145"/>
    </row>
    <row r="18" spans="1:34" ht="36">
      <c r="A18" s="181"/>
      <c r="B18" s="181"/>
      <c r="C18" s="204"/>
      <c r="D18" s="181"/>
      <c r="E18" s="181"/>
      <c r="F18" s="181"/>
      <c r="G18" s="18" t="s">
        <v>19</v>
      </c>
      <c r="H18" s="179"/>
      <c r="I18" s="181"/>
      <c r="J18" s="181"/>
      <c r="K18" s="590"/>
      <c r="L18" s="635"/>
      <c r="M18" s="642"/>
      <c r="N18" s="638"/>
      <c r="O18" s="638"/>
      <c r="P18" s="649"/>
      <c r="Q18" s="653"/>
      <c r="R18" s="642"/>
      <c r="S18" s="638"/>
      <c r="T18" s="638"/>
      <c r="U18" s="649"/>
      <c r="V18" s="650"/>
      <c r="W18" s="643"/>
      <c r="X18" s="635"/>
      <c r="Y18" s="635"/>
      <c r="Z18" s="649"/>
      <c r="AA18" s="634"/>
      <c r="AB18" s="382"/>
      <c r="AC18" s="145"/>
      <c r="AD18" s="145"/>
      <c r="AE18" s="145"/>
      <c r="AF18" s="145"/>
      <c r="AG18" s="145"/>
      <c r="AH18" s="145"/>
    </row>
    <row r="19" spans="1:34" ht="31.5" customHeight="1">
      <c r="A19" s="181" t="s">
        <v>125</v>
      </c>
      <c r="B19" s="181" t="s">
        <v>126</v>
      </c>
      <c r="C19" s="183">
        <v>1</v>
      </c>
      <c r="D19" s="181" t="s">
        <v>127</v>
      </c>
      <c r="E19" s="181" t="s">
        <v>15</v>
      </c>
      <c r="F19" s="181" t="s">
        <v>16</v>
      </c>
      <c r="G19" s="118" t="s">
        <v>17</v>
      </c>
      <c r="H19" s="179" t="s">
        <v>123</v>
      </c>
      <c r="I19" s="181" t="s">
        <v>1474</v>
      </c>
      <c r="J19" s="181" t="s">
        <v>1475</v>
      </c>
      <c r="K19" s="589">
        <v>1</v>
      </c>
      <c r="L19" s="635" t="s">
        <v>1532</v>
      </c>
      <c r="M19" s="640" t="s">
        <v>123</v>
      </c>
      <c r="N19" s="636" t="s">
        <v>1474</v>
      </c>
      <c r="O19" s="636" t="s">
        <v>1476</v>
      </c>
      <c r="P19" s="648">
        <v>1</v>
      </c>
      <c r="Q19" s="644" t="s">
        <v>1532</v>
      </c>
      <c r="R19" s="640" t="s">
        <v>123</v>
      </c>
      <c r="S19" s="636" t="s">
        <v>1474</v>
      </c>
      <c r="T19" s="636" t="s">
        <v>1476</v>
      </c>
      <c r="U19" s="648">
        <v>1</v>
      </c>
      <c r="V19" s="635" t="s">
        <v>1532</v>
      </c>
      <c r="W19" s="643" t="s">
        <v>123</v>
      </c>
      <c r="X19" s="635" t="s">
        <v>1474</v>
      </c>
      <c r="Y19" s="635" t="s">
        <v>1476</v>
      </c>
      <c r="Z19" s="648">
        <v>1</v>
      </c>
      <c r="AA19" s="633" t="s">
        <v>1532</v>
      </c>
      <c r="AB19" s="647">
        <f>+(Z19+U19+P19+K19)/4</f>
        <v>1</v>
      </c>
      <c r="AC19" s="145"/>
      <c r="AD19" s="145"/>
      <c r="AE19" s="145"/>
      <c r="AF19" s="145"/>
      <c r="AG19" s="145"/>
      <c r="AH19" s="145"/>
    </row>
    <row r="20" spans="1:34" ht="31.5" customHeight="1">
      <c r="A20" s="181"/>
      <c r="B20" s="181"/>
      <c r="C20" s="184"/>
      <c r="D20" s="181"/>
      <c r="E20" s="181"/>
      <c r="F20" s="181"/>
      <c r="G20" s="17" t="s">
        <v>18</v>
      </c>
      <c r="H20" s="179"/>
      <c r="I20" s="181"/>
      <c r="J20" s="181"/>
      <c r="K20" s="590"/>
      <c r="L20" s="635"/>
      <c r="M20" s="641"/>
      <c r="N20" s="637"/>
      <c r="O20" s="637"/>
      <c r="P20" s="649"/>
      <c r="Q20" s="645"/>
      <c r="R20" s="641"/>
      <c r="S20" s="637"/>
      <c r="T20" s="637"/>
      <c r="U20" s="649"/>
      <c r="V20" s="635"/>
      <c r="W20" s="643"/>
      <c r="X20" s="635"/>
      <c r="Y20" s="635"/>
      <c r="Z20" s="649"/>
      <c r="AA20" s="633"/>
      <c r="AB20" s="382"/>
      <c r="AC20" s="145"/>
      <c r="AD20" s="145"/>
      <c r="AE20" s="145"/>
      <c r="AF20" s="145"/>
      <c r="AG20" s="145"/>
      <c r="AH20" s="145"/>
    </row>
    <row r="21" spans="1:34" ht="36">
      <c r="A21" s="181"/>
      <c r="B21" s="181"/>
      <c r="C21" s="204"/>
      <c r="D21" s="181"/>
      <c r="E21" s="181"/>
      <c r="F21" s="181"/>
      <c r="G21" s="18" t="s">
        <v>19</v>
      </c>
      <c r="H21" s="179"/>
      <c r="I21" s="181"/>
      <c r="J21" s="181"/>
      <c r="K21" s="590"/>
      <c r="L21" s="635"/>
      <c r="M21" s="642"/>
      <c r="N21" s="638"/>
      <c r="O21" s="638"/>
      <c r="P21" s="649"/>
      <c r="Q21" s="646"/>
      <c r="R21" s="642"/>
      <c r="S21" s="638"/>
      <c r="T21" s="638"/>
      <c r="U21" s="649"/>
      <c r="V21" s="635"/>
      <c r="W21" s="643"/>
      <c r="X21" s="635"/>
      <c r="Y21" s="635"/>
      <c r="Z21" s="649"/>
      <c r="AA21" s="633"/>
      <c r="AB21" s="382"/>
      <c r="AC21" s="145"/>
      <c r="AD21" s="145"/>
      <c r="AE21" s="145"/>
      <c r="AF21" s="145"/>
      <c r="AG21" s="145"/>
      <c r="AH21" s="145"/>
    </row>
    <row r="22" spans="1:34" ht="31.5" customHeight="1">
      <c r="A22" s="181" t="s">
        <v>199</v>
      </c>
      <c r="B22" s="181" t="s">
        <v>1533</v>
      </c>
      <c r="C22" s="183">
        <v>1</v>
      </c>
      <c r="D22" s="181" t="s">
        <v>128</v>
      </c>
      <c r="E22" s="181" t="s">
        <v>15</v>
      </c>
      <c r="F22" s="181" t="s">
        <v>16</v>
      </c>
      <c r="G22" s="118" t="s">
        <v>17</v>
      </c>
      <c r="H22" s="179" t="s">
        <v>1477</v>
      </c>
      <c r="I22" s="181" t="s">
        <v>1478</v>
      </c>
      <c r="J22" s="181" t="s">
        <v>1533</v>
      </c>
      <c r="K22" s="589">
        <v>1</v>
      </c>
      <c r="L22" s="650" t="s">
        <v>1479</v>
      </c>
      <c r="M22" s="640" t="s">
        <v>317</v>
      </c>
      <c r="N22" s="636" t="s">
        <v>1478</v>
      </c>
      <c r="O22" s="636" t="s">
        <v>1533</v>
      </c>
      <c r="P22" s="648">
        <v>1</v>
      </c>
      <c r="Q22" s="651" t="s">
        <v>1479</v>
      </c>
      <c r="R22" s="640" t="s">
        <v>317</v>
      </c>
      <c r="S22" s="636" t="s">
        <v>1478</v>
      </c>
      <c r="T22" s="636" t="s">
        <v>1533</v>
      </c>
      <c r="U22" s="648">
        <v>1</v>
      </c>
      <c r="V22" s="650" t="s">
        <v>1479</v>
      </c>
      <c r="W22" s="643" t="s">
        <v>317</v>
      </c>
      <c r="X22" s="635" t="s">
        <v>1478</v>
      </c>
      <c r="Y22" s="635" t="s">
        <v>1533</v>
      </c>
      <c r="Z22" s="648">
        <v>1</v>
      </c>
      <c r="AA22" s="634" t="s">
        <v>1479</v>
      </c>
      <c r="AB22" s="647">
        <f>+(Z22+U22+P22+K22)/4</f>
        <v>1</v>
      </c>
      <c r="AC22" s="145"/>
      <c r="AD22" s="145"/>
      <c r="AE22" s="145"/>
      <c r="AF22" s="145"/>
      <c r="AG22" s="145"/>
      <c r="AH22" s="145"/>
    </row>
    <row r="23" spans="1:34" ht="31.5" customHeight="1">
      <c r="A23" s="181"/>
      <c r="B23" s="181"/>
      <c r="C23" s="184"/>
      <c r="D23" s="181"/>
      <c r="E23" s="181"/>
      <c r="F23" s="181"/>
      <c r="G23" s="17" t="s">
        <v>18</v>
      </c>
      <c r="H23" s="179"/>
      <c r="I23" s="181"/>
      <c r="J23" s="181"/>
      <c r="K23" s="590"/>
      <c r="L23" s="650"/>
      <c r="M23" s="641"/>
      <c r="N23" s="637"/>
      <c r="O23" s="637"/>
      <c r="P23" s="649"/>
      <c r="Q23" s="652"/>
      <c r="R23" s="641"/>
      <c r="S23" s="637"/>
      <c r="T23" s="637"/>
      <c r="U23" s="649"/>
      <c r="V23" s="650"/>
      <c r="W23" s="643"/>
      <c r="X23" s="635"/>
      <c r="Y23" s="635"/>
      <c r="Z23" s="649"/>
      <c r="AA23" s="634"/>
      <c r="AB23" s="382"/>
      <c r="AC23" s="145"/>
      <c r="AD23" s="145"/>
      <c r="AE23" s="145"/>
      <c r="AF23" s="145"/>
      <c r="AG23" s="145"/>
      <c r="AH23" s="145"/>
    </row>
    <row r="24" spans="1:34" ht="36">
      <c r="A24" s="181"/>
      <c r="B24" s="181"/>
      <c r="C24" s="204"/>
      <c r="D24" s="181"/>
      <c r="E24" s="181"/>
      <c r="F24" s="181"/>
      <c r="G24" s="18" t="s">
        <v>19</v>
      </c>
      <c r="H24" s="179"/>
      <c r="I24" s="181"/>
      <c r="J24" s="181"/>
      <c r="K24" s="590"/>
      <c r="L24" s="650"/>
      <c r="M24" s="642"/>
      <c r="N24" s="638"/>
      <c r="O24" s="638"/>
      <c r="P24" s="649"/>
      <c r="Q24" s="653"/>
      <c r="R24" s="642"/>
      <c r="S24" s="638"/>
      <c r="T24" s="638"/>
      <c r="U24" s="649"/>
      <c r="V24" s="650"/>
      <c r="W24" s="643"/>
      <c r="X24" s="635"/>
      <c r="Y24" s="635"/>
      <c r="Z24" s="649"/>
      <c r="AA24" s="634"/>
      <c r="AB24" s="382"/>
      <c r="AC24" s="145"/>
      <c r="AD24" s="145"/>
      <c r="AE24" s="145"/>
      <c r="AF24" s="145"/>
      <c r="AG24" s="145"/>
      <c r="AH24" s="145"/>
    </row>
    <row r="25" spans="1:34" ht="31.5" customHeight="1">
      <c r="A25" s="181" t="s">
        <v>129</v>
      </c>
      <c r="B25" s="181" t="s">
        <v>318</v>
      </c>
      <c r="C25" s="183">
        <v>1</v>
      </c>
      <c r="D25" s="181" t="s">
        <v>130</v>
      </c>
      <c r="E25" s="181" t="s">
        <v>15</v>
      </c>
      <c r="F25" s="181" t="s">
        <v>16</v>
      </c>
      <c r="G25" s="118" t="s">
        <v>17</v>
      </c>
      <c r="H25" s="179" t="s">
        <v>319</v>
      </c>
      <c r="I25" s="181" t="s">
        <v>1480</v>
      </c>
      <c r="J25" s="181" t="s">
        <v>318</v>
      </c>
      <c r="K25" s="589">
        <v>1</v>
      </c>
      <c r="L25" s="635" t="s">
        <v>1481</v>
      </c>
      <c r="M25" s="640" t="s">
        <v>123</v>
      </c>
      <c r="N25" s="636" t="s">
        <v>1480</v>
      </c>
      <c r="O25" s="636" t="s">
        <v>318</v>
      </c>
      <c r="P25" s="589">
        <v>1</v>
      </c>
      <c r="Q25" s="644" t="s">
        <v>1482</v>
      </c>
      <c r="R25" s="640" t="s">
        <v>123</v>
      </c>
      <c r="S25" s="636" t="s">
        <v>1480</v>
      </c>
      <c r="T25" s="636" t="s">
        <v>1483</v>
      </c>
      <c r="U25" s="648"/>
      <c r="V25" s="635" t="s">
        <v>1480</v>
      </c>
      <c r="W25" s="643" t="s">
        <v>123</v>
      </c>
      <c r="X25" s="635" t="s">
        <v>1480</v>
      </c>
      <c r="Y25" s="635" t="s">
        <v>318</v>
      </c>
      <c r="Z25" s="589">
        <v>1</v>
      </c>
      <c r="AA25" s="633" t="s">
        <v>1482</v>
      </c>
      <c r="AB25" s="647">
        <v>1</v>
      </c>
      <c r="AC25" s="145"/>
      <c r="AD25" s="145"/>
      <c r="AE25" s="145"/>
      <c r="AF25" s="145"/>
      <c r="AG25" s="145"/>
      <c r="AH25" s="145"/>
    </row>
    <row r="26" spans="1:34" ht="31.5" customHeight="1">
      <c r="A26" s="181"/>
      <c r="B26" s="181"/>
      <c r="C26" s="184"/>
      <c r="D26" s="181"/>
      <c r="E26" s="181"/>
      <c r="F26" s="181"/>
      <c r="G26" s="17" t="s">
        <v>18</v>
      </c>
      <c r="H26" s="179"/>
      <c r="I26" s="181"/>
      <c r="J26" s="181"/>
      <c r="K26" s="590"/>
      <c r="L26" s="635"/>
      <c r="M26" s="641"/>
      <c r="N26" s="637"/>
      <c r="O26" s="637"/>
      <c r="P26" s="590"/>
      <c r="Q26" s="645"/>
      <c r="R26" s="641"/>
      <c r="S26" s="637"/>
      <c r="T26" s="637"/>
      <c r="U26" s="649"/>
      <c r="V26" s="635"/>
      <c r="W26" s="643"/>
      <c r="X26" s="635"/>
      <c r="Y26" s="635"/>
      <c r="Z26" s="590"/>
      <c r="AA26" s="633"/>
      <c r="AB26" s="382"/>
      <c r="AC26" s="145"/>
      <c r="AD26" s="145"/>
      <c r="AE26" s="145"/>
      <c r="AF26" s="145"/>
      <c r="AG26" s="145"/>
      <c r="AH26" s="145"/>
    </row>
    <row r="27" spans="1:34" ht="72.75" customHeight="1">
      <c r="A27" s="181"/>
      <c r="B27" s="181"/>
      <c r="C27" s="204"/>
      <c r="D27" s="181"/>
      <c r="E27" s="181"/>
      <c r="F27" s="181"/>
      <c r="G27" s="18" t="s">
        <v>19</v>
      </c>
      <c r="H27" s="179"/>
      <c r="I27" s="181"/>
      <c r="J27" s="181"/>
      <c r="K27" s="590"/>
      <c r="L27" s="635"/>
      <c r="M27" s="642"/>
      <c r="N27" s="638"/>
      <c r="O27" s="638"/>
      <c r="P27" s="590"/>
      <c r="Q27" s="646"/>
      <c r="R27" s="642"/>
      <c r="S27" s="638"/>
      <c r="T27" s="638"/>
      <c r="U27" s="649"/>
      <c r="V27" s="635"/>
      <c r="W27" s="643"/>
      <c r="X27" s="635"/>
      <c r="Y27" s="635"/>
      <c r="Z27" s="590"/>
      <c r="AA27" s="633"/>
      <c r="AB27" s="382"/>
      <c r="AC27" s="145"/>
      <c r="AD27" s="145"/>
      <c r="AE27" s="145"/>
      <c r="AF27" s="145"/>
      <c r="AG27" s="145"/>
      <c r="AH27" s="145"/>
    </row>
    <row r="28" spans="1:34" ht="31.5" customHeight="1">
      <c r="A28" s="181" t="s">
        <v>131</v>
      </c>
      <c r="B28" s="181" t="s">
        <v>1534</v>
      </c>
      <c r="C28" s="183">
        <v>1</v>
      </c>
      <c r="D28" s="181" t="s">
        <v>132</v>
      </c>
      <c r="E28" s="181" t="s">
        <v>15</v>
      </c>
      <c r="F28" s="181" t="s">
        <v>16</v>
      </c>
      <c r="G28" s="118" t="s">
        <v>17</v>
      </c>
      <c r="H28" s="179" t="s">
        <v>133</v>
      </c>
      <c r="I28" s="181" t="s">
        <v>1535</v>
      </c>
      <c r="J28" s="181" t="s">
        <v>1534</v>
      </c>
      <c r="K28" s="589">
        <v>1</v>
      </c>
      <c r="L28" s="635" t="s">
        <v>1484</v>
      </c>
      <c r="M28" s="640" t="s">
        <v>133</v>
      </c>
      <c r="N28" s="636" t="s">
        <v>1535</v>
      </c>
      <c r="O28" s="636" t="s">
        <v>1534</v>
      </c>
      <c r="P28" s="589">
        <v>1</v>
      </c>
      <c r="Q28" s="644" t="s">
        <v>1484</v>
      </c>
      <c r="R28" s="640" t="s">
        <v>133</v>
      </c>
      <c r="S28" s="636" t="s">
        <v>1535</v>
      </c>
      <c r="T28" s="636" t="s">
        <v>1534</v>
      </c>
      <c r="U28" s="589">
        <v>1</v>
      </c>
      <c r="V28" s="635" t="s">
        <v>1484</v>
      </c>
      <c r="W28" s="643" t="s">
        <v>133</v>
      </c>
      <c r="X28" s="635" t="s">
        <v>1535</v>
      </c>
      <c r="Y28" s="635" t="s">
        <v>1534</v>
      </c>
      <c r="Z28" s="589">
        <v>1</v>
      </c>
      <c r="AA28" s="633" t="s">
        <v>1484</v>
      </c>
      <c r="AB28" s="647">
        <f>+(Z28+U28+P28+K28)/4</f>
        <v>1</v>
      </c>
      <c r="AC28" s="145"/>
      <c r="AD28" s="145"/>
      <c r="AE28" s="145"/>
      <c r="AF28" s="145"/>
      <c r="AG28" s="145"/>
      <c r="AH28" s="145"/>
    </row>
    <row r="29" spans="1:34" ht="31.5" customHeight="1">
      <c r="A29" s="181"/>
      <c r="B29" s="181"/>
      <c r="C29" s="184"/>
      <c r="D29" s="181"/>
      <c r="E29" s="181"/>
      <c r="F29" s="181"/>
      <c r="G29" s="17" t="s">
        <v>18</v>
      </c>
      <c r="H29" s="179"/>
      <c r="I29" s="181"/>
      <c r="J29" s="181"/>
      <c r="K29" s="590"/>
      <c r="L29" s="635"/>
      <c r="M29" s="641"/>
      <c r="N29" s="637"/>
      <c r="O29" s="637"/>
      <c r="P29" s="590"/>
      <c r="Q29" s="645"/>
      <c r="R29" s="641"/>
      <c r="S29" s="637"/>
      <c r="T29" s="637"/>
      <c r="U29" s="590"/>
      <c r="V29" s="635"/>
      <c r="W29" s="643"/>
      <c r="X29" s="635"/>
      <c r="Y29" s="635"/>
      <c r="Z29" s="590"/>
      <c r="AA29" s="633"/>
      <c r="AB29" s="382"/>
      <c r="AC29" s="145"/>
      <c r="AD29" s="145"/>
      <c r="AE29" s="145"/>
      <c r="AF29" s="145"/>
      <c r="AG29" s="145"/>
      <c r="AH29" s="145"/>
    </row>
    <row r="30" spans="1:34" ht="36">
      <c r="A30" s="181"/>
      <c r="B30" s="181"/>
      <c r="C30" s="204"/>
      <c r="D30" s="181"/>
      <c r="E30" s="181"/>
      <c r="F30" s="181"/>
      <c r="G30" s="18" t="s">
        <v>19</v>
      </c>
      <c r="H30" s="179"/>
      <c r="I30" s="181"/>
      <c r="J30" s="181"/>
      <c r="K30" s="590"/>
      <c r="L30" s="635"/>
      <c r="M30" s="642"/>
      <c r="N30" s="638"/>
      <c r="O30" s="638"/>
      <c r="P30" s="590"/>
      <c r="Q30" s="646"/>
      <c r="R30" s="642"/>
      <c r="S30" s="638"/>
      <c r="T30" s="638"/>
      <c r="U30" s="590"/>
      <c r="V30" s="635"/>
      <c r="W30" s="643"/>
      <c r="X30" s="635"/>
      <c r="Y30" s="635"/>
      <c r="Z30" s="590"/>
      <c r="AA30" s="633"/>
      <c r="AB30" s="382"/>
      <c r="AC30" s="145"/>
      <c r="AD30" s="145"/>
      <c r="AE30" s="145"/>
      <c r="AF30" s="145"/>
      <c r="AG30" s="145"/>
      <c r="AH30" s="145"/>
    </row>
    <row r="31" spans="1:34" ht="31.5" customHeight="1">
      <c r="A31" s="181" t="s">
        <v>134</v>
      </c>
      <c r="B31" s="181" t="s">
        <v>1536</v>
      </c>
      <c r="C31" s="183">
        <v>1</v>
      </c>
      <c r="D31" s="181" t="s">
        <v>135</v>
      </c>
      <c r="E31" s="181" t="s">
        <v>15</v>
      </c>
      <c r="F31" s="181" t="s">
        <v>16</v>
      </c>
      <c r="G31" s="118" t="s">
        <v>17</v>
      </c>
      <c r="H31" s="179" t="s">
        <v>123</v>
      </c>
      <c r="I31" s="181" t="s">
        <v>1485</v>
      </c>
      <c r="J31" s="181" t="s">
        <v>1536</v>
      </c>
      <c r="K31" s="589">
        <v>1</v>
      </c>
      <c r="L31" s="635" t="s">
        <v>1537</v>
      </c>
      <c r="M31" s="640" t="s">
        <v>123</v>
      </c>
      <c r="N31" s="636" t="s">
        <v>1485</v>
      </c>
      <c r="O31" s="636" t="s">
        <v>1536</v>
      </c>
      <c r="P31" s="589">
        <v>1</v>
      </c>
      <c r="Q31" s="644" t="s">
        <v>1538</v>
      </c>
      <c r="R31" s="640" t="s">
        <v>123</v>
      </c>
      <c r="S31" s="636" t="s">
        <v>1485</v>
      </c>
      <c r="T31" s="636" t="s">
        <v>1539</v>
      </c>
      <c r="U31" s="589">
        <v>1</v>
      </c>
      <c r="V31" s="635" t="s">
        <v>1537</v>
      </c>
      <c r="W31" s="643" t="s">
        <v>123</v>
      </c>
      <c r="X31" s="635" t="s">
        <v>1485</v>
      </c>
      <c r="Y31" s="635" t="s">
        <v>1536</v>
      </c>
      <c r="Z31" s="589">
        <v>1</v>
      </c>
      <c r="AA31" s="633" t="s">
        <v>1537</v>
      </c>
      <c r="AB31" s="647">
        <f>+(Z31+U31+P31+K31)/4</f>
        <v>1</v>
      </c>
      <c r="AC31" s="145"/>
      <c r="AD31" s="145"/>
      <c r="AE31" s="145"/>
      <c r="AF31" s="145"/>
      <c r="AG31" s="145"/>
      <c r="AH31" s="145"/>
    </row>
    <row r="32" spans="1:34" ht="31.5" customHeight="1">
      <c r="A32" s="181"/>
      <c r="B32" s="181"/>
      <c r="C32" s="184"/>
      <c r="D32" s="181"/>
      <c r="E32" s="181"/>
      <c r="F32" s="181"/>
      <c r="G32" s="17" t="s">
        <v>18</v>
      </c>
      <c r="H32" s="179"/>
      <c r="I32" s="181"/>
      <c r="J32" s="181"/>
      <c r="K32" s="590"/>
      <c r="L32" s="635"/>
      <c r="M32" s="641"/>
      <c r="N32" s="637"/>
      <c r="O32" s="637"/>
      <c r="P32" s="590"/>
      <c r="Q32" s="645"/>
      <c r="R32" s="641"/>
      <c r="S32" s="637"/>
      <c r="T32" s="637"/>
      <c r="U32" s="590"/>
      <c r="V32" s="635"/>
      <c r="W32" s="643"/>
      <c r="X32" s="635"/>
      <c r="Y32" s="635"/>
      <c r="Z32" s="590"/>
      <c r="AA32" s="633"/>
      <c r="AB32" s="382"/>
      <c r="AC32" s="145"/>
      <c r="AD32" s="145"/>
      <c r="AE32" s="145"/>
      <c r="AF32" s="145"/>
      <c r="AG32" s="145"/>
      <c r="AH32" s="145"/>
    </row>
    <row r="33" spans="1:34" ht="74.25" customHeight="1">
      <c r="A33" s="181"/>
      <c r="B33" s="181"/>
      <c r="C33" s="204"/>
      <c r="D33" s="181"/>
      <c r="E33" s="181"/>
      <c r="F33" s="181"/>
      <c r="G33" s="18" t="s">
        <v>19</v>
      </c>
      <c r="H33" s="179"/>
      <c r="I33" s="181"/>
      <c r="J33" s="181"/>
      <c r="K33" s="590"/>
      <c r="L33" s="635"/>
      <c r="M33" s="642"/>
      <c r="N33" s="638"/>
      <c r="O33" s="638"/>
      <c r="P33" s="590"/>
      <c r="Q33" s="646"/>
      <c r="R33" s="642"/>
      <c r="S33" s="638"/>
      <c r="T33" s="638"/>
      <c r="U33" s="590"/>
      <c r="V33" s="635"/>
      <c r="W33" s="643"/>
      <c r="X33" s="635"/>
      <c r="Y33" s="635"/>
      <c r="Z33" s="590"/>
      <c r="AA33" s="633"/>
      <c r="AB33" s="382"/>
      <c r="AC33" s="145"/>
      <c r="AD33" s="145"/>
      <c r="AE33" s="145"/>
      <c r="AF33" s="145"/>
      <c r="AG33" s="145"/>
      <c r="AH33" s="145"/>
    </row>
    <row r="34" spans="1:34" ht="24" customHeight="1">
      <c r="A34" s="181" t="s">
        <v>1486</v>
      </c>
      <c r="B34" s="181" t="s">
        <v>1487</v>
      </c>
      <c r="C34" s="393">
        <v>1</v>
      </c>
      <c r="D34" s="181" t="s">
        <v>1488</v>
      </c>
      <c r="E34" s="181" t="s">
        <v>15</v>
      </c>
      <c r="F34" s="181" t="s">
        <v>16</v>
      </c>
      <c r="G34" s="111" t="s">
        <v>17</v>
      </c>
      <c r="H34" s="181" t="s">
        <v>123</v>
      </c>
      <c r="I34" s="181" t="s">
        <v>1509</v>
      </c>
      <c r="J34" s="181" t="s">
        <v>1489</v>
      </c>
      <c r="K34" s="589">
        <v>0.9</v>
      </c>
      <c r="L34" s="639" t="s">
        <v>1510</v>
      </c>
      <c r="M34" s="636" t="s">
        <v>123</v>
      </c>
      <c r="N34" s="636" t="s">
        <v>1490</v>
      </c>
      <c r="O34" s="636" t="s">
        <v>1511</v>
      </c>
      <c r="P34" s="589">
        <v>0.9</v>
      </c>
      <c r="Q34" s="636" t="s">
        <v>1491</v>
      </c>
      <c r="R34" s="636" t="s">
        <v>123</v>
      </c>
      <c r="S34" s="636" t="s">
        <v>1492</v>
      </c>
      <c r="T34" s="636" t="s">
        <v>1512</v>
      </c>
      <c r="U34" s="589">
        <v>1</v>
      </c>
      <c r="V34" s="635" t="s">
        <v>1493</v>
      </c>
      <c r="W34" s="635" t="s">
        <v>123</v>
      </c>
      <c r="X34" s="635" t="s">
        <v>1492</v>
      </c>
      <c r="Y34" s="635" t="s">
        <v>1494</v>
      </c>
      <c r="Z34" s="294">
        <v>1</v>
      </c>
      <c r="AA34" s="633" t="s">
        <v>1495</v>
      </c>
      <c r="AB34" s="647">
        <f>+(Z34+U34+P34+K34)/4</f>
        <v>0.95</v>
      </c>
      <c r="AC34" s="145"/>
      <c r="AD34" s="145"/>
      <c r="AE34" s="145"/>
      <c r="AF34" s="145"/>
      <c r="AG34" s="145"/>
      <c r="AH34" s="145"/>
    </row>
    <row r="35" spans="1:34" ht="36">
      <c r="A35" s="181"/>
      <c r="B35" s="181"/>
      <c r="C35" s="393"/>
      <c r="D35" s="181"/>
      <c r="E35" s="181"/>
      <c r="F35" s="181"/>
      <c r="G35" s="26" t="s">
        <v>18</v>
      </c>
      <c r="H35" s="181"/>
      <c r="I35" s="181"/>
      <c r="J35" s="181"/>
      <c r="K35" s="589"/>
      <c r="L35" s="639"/>
      <c r="M35" s="637"/>
      <c r="N35" s="637"/>
      <c r="O35" s="637"/>
      <c r="P35" s="589"/>
      <c r="Q35" s="637"/>
      <c r="R35" s="637"/>
      <c r="S35" s="637"/>
      <c r="T35" s="637"/>
      <c r="U35" s="589"/>
      <c r="V35" s="635"/>
      <c r="W35" s="635"/>
      <c r="X35" s="635"/>
      <c r="Y35" s="635"/>
      <c r="Z35" s="295"/>
      <c r="AA35" s="633"/>
      <c r="AB35" s="382"/>
      <c r="AC35" s="145"/>
      <c r="AD35" s="145"/>
      <c r="AE35" s="145"/>
      <c r="AF35" s="145"/>
      <c r="AG35" s="145"/>
      <c r="AH35" s="145"/>
    </row>
    <row r="36" spans="1:34" ht="108.75" customHeight="1">
      <c r="A36" s="181"/>
      <c r="B36" s="181"/>
      <c r="C36" s="393"/>
      <c r="D36" s="181"/>
      <c r="E36" s="181"/>
      <c r="F36" s="181"/>
      <c r="G36" s="27" t="s">
        <v>19</v>
      </c>
      <c r="H36" s="181"/>
      <c r="I36" s="181"/>
      <c r="J36" s="181"/>
      <c r="K36" s="589"/>
      <c r="L36" s="639"/>
      <c r="M36" s="638"/>
      <c r="N36" s="638"/>
      <c r="O36" s="638"/>
      <c r="P36" s="589"/>
      <c r="Q36" s="638"/>
      <c r="R36" s="638"/>
      <c r="S36" s="638"/>
      <c r="T36" s="638"/>
      <c r="U36" s="589"/>
      <c r="V36" s="635"/>
      <c r="W36" s="635"/>
      <c r="X36" s="635"/>
      <c r="Y36" s="635"/>
      <c r="Z36" s="296"/>
      <c r="AA36" s="633"/>
      <c r="AB36" s="382"/>
      <c r="AC36" s="145"/>
      <c r="AD36" s="145"/>
      <c r="AE36" s="145"/>
      <c r="AF36" s="145"/>
      <c r="AG36" s="145"/>
      <c r="AH36" s="145"/>
    </row>
    <row r="37" spans="1:28" ht="14.25">
      <c r="A37" s="12"/>
      <c r="B37" s="12"/>
      <c r="C37" s="12"/>
      <c r="D37" s="12"/>
      <c r="E37" s="12"/>
      <c r="F37" s="12"/>
      <c r="G37" s="45"/>
      <c r="H37" s="12"/>
      <c r="I37" s="12"/>
      <c r="J37" s="117"/>
      <c r="K37" s="153"/>
      <c r="L37" s="12"/>
      <c r="M37" s="12"/>
      <c r="N37" s="12"/>
      <c r="O37" s="12"/>
      <c r="P37" s="12"/>
      <c r="Q37" s="12"/>
      <c r="R37" s="12"/>
      <c r="S37" s="12"/>
      <c r="T37" s="12"/>
      <c r="U37" s="12"/>
      <c r="V37" s="12"/>
      <c r="W37" s="12"/>
      <c r="X37" s="12"/>
      <c r="Y37" s="12"/>
      <c r="Z37" s="12"/>
      <c r="AA37" s="12"/>
      <c r="AB37" s="152">
        <f>SUM(AB10:AB36)/9</f>
        <v>0.973611111111111</v>
      </c>
    </row>
  </sheetData>
  <sheetProtection/>
  <mergeCells count="276">
    <mergeCell ref="C1:AA4"/>
    <mergeCell ref="A5:B5"/>
    <mergeCell ref="C5:AA5"/>
    <mergeCell ref="A6:AA6"/>
    <mergeCell ref="A7:L7"/>
    <mergeCell ref="M7:Q7"/>
    <mergeCell ref="R7:V7"/>
    <mergeCell ref="W7:AA7"/>
    <mergeCell ref="A1:B4"/>
    <mergeCell ref="A8:A9"/>
    <mergeCell ref="B8:B9"/>
    <mergeCell ref="C8:C9"/>
    <mergeCell ref="D8:D9"/>
    <mergeCell ref="E8:E9"/>
    <mergeCell ref="F8:F9"/>
    <mergeCell ref="U8:U9"/>
    <mergeCell ref="V8:V9"/>
    <mergeCell ref="G8:G9"/>
    <mergeCell ref="H8:I8"/>
    <mergeCell ref="K8:K9"/>
    <mergeCell ref="L8:L9"/>
    <mergeCell ref="M8:N8"/>
    <mergeCell ref="O8:O9"/>
    <mergeCell ref="A10:A12"/>
    <mergeCell ref="B10:B12"/>
    <mergeCell ref="C10:C12"/>
    <mergeCell ref="D10:D12"/>
    <mergeCell ref="E10:E12"/>
    <mergeCell ref="F10:F12"/>
    <mergeCell ref="M10:M12"/>
    <mergeCell ref="N10:N12"/>
    <mergeCell ref="W8:X8"/>
    <mergeCell ref="Y8:Y9"/>
    <mergeCell ref="Z8:Z9"/>
    <mergeCell ref="AA8:AA9"/>
    <mergeCell ref="P8:P9"/>
    <mergeCell ref="Q8:Q9"/>
    <mergeCell ref="R8:S8"/>
    <mergeCell ref="T8:T9"/>
    <mergeCell ref="X10:X12"/>
    <mergeCell ref="Y10:Y12"/>
    <mergeCell ref="Z10:Z12"/>
    <mergeCell ref="O10:O12"/>
    <mergeCell ref="P10:P12"/>
    <mergeCell ref="Q10:Q12"/>
    <mergeCell ref="R10:R12"/>
    <mergeCell ref="S10:S12"/>
    <mergeCell ref="T10:T12"/>
    <mergeCell ref="H13:H15"/>
    <mergeCell ref="I13:I15"/>
    <mergeCell ref="K13:K15"/>
    <mergeCell ref="U10:U12"/>
    <mergeCell ref="V10:V12"/>
    <mergeCell ref="W10:W12"/>
    <mergeCell ref="H10:H12"/>
    <mergeCell ref="I10:I12"/>
    <mergeCell ref="K10:K12"/>
    <mergeCell ref="L10:L12"/>
    <mergeCell ref="A13:A15"/>
    <mergeCell ref="B13:B15"/>
    <mergeCell ref="C13:C15"/>
    <mergeCell ref="D13:D15"/>
    <mergeCell ref="E13:E15"/>
    <mergeCell ref="F13:F15"/>
    <mergeCell ref="L13:L15"/>
    <mergeCell ref="M13:M15"/>
    <mergeCell ref="N13:N15"/>
    <mergeCell ref="O13:O15"/>
    <mergeCell ref="P13:P15"/>
    <mergeCell ref="Q13:Q15"/>
    <mergeCell ref="J34:J36"/>
    <mergeCell ref="X13:X15"/>
    <mergeCell ref="Y13:Y15"/>
    <mergeCell ref="Z13:Z15"/>
    <mergeCell ref="R13:R15"/>
    <mergeCell ref="S13:S15"/>
    <mergeCell ref="T13:T15"/>
    <mergeCell ref="U13:U15"/>
    <mergeCell ref="V13:V15"/>
    <mergeCell ref="W13:W15"/>
    <mergeCell ref="Q16:Q18"/>
    <mergeCell ref="A16:A18"/>
    <mergeCell ref="B16:B18"/>
    <mergeCell ref="C16:C18"/>
    <mergeCell ref="D16:D18"/>
    <mergeCell ref="E16:E18"/>
    <mergeCell ref="F16:F18"/>
    <mergeCell ref="H16:H18"/>
    <mergeCell ref="I16:I18"/>
    <mergeCell ref="K16:K18"/>
    <mergeCell ref="S16:S18"/>
    <mergeCell ref="T16:T18"/>
    <mergeCell ref="U16:U18"/>
    <mergeCell ref="V16:V18"/>
    <mergeCell ref="W16:W18"/>
    <mergeCell ref="L16:L18"/>
    <mergeCell ref="M16:M18"/>
    <mergeCell ref="N16:N18"/>
    <mergeCell ref="O16:O18"/>
    <mergeCell ref="P16:P18"/>
    <mergeCell ref="X16:X18"/>
    <mergeCell ref="Y16:Y18"/>
    <mergeCell ref="Z16:Z18"/>
    <mergeCell ref="A19:A21"/>
    <mergeCell ref="B19:B21"/>
    <mergeCell ref="C19:C21"/>
    <mergeCell ref="D19:D21"/>
    <mergeCell ref="E19:E21"/>
    <mergeCell ref="F19:F21"/>
    <mergeCell ref="R16:R18"/>
    <mergeCell ref="H19:H21"/>
    <mergeCell ref="I19:I21"/>
    <mergeCell ref="K19:K21"/>
    <mergeCell ref="L19:L21"/>
    <mergeCell ref="M19:M21"/>
    <mergeCell ref="N19:N21"/>
    <mergeCell ref="O19:O21"/>
    <mergeCell ref="P19:P21"/>
    <mergeCell ref="Q19:Q21"/>
    <mergeCell ref="R19:R21"/>
    <mergeCell ref="S19:S21"/>
    <mergeCell ref="T19:T21"/>
    <mergeCell ref="U19:U21"/>
    <mergeCell ref="V19:V21"/>
    <mergeCell ref="W19:W21"/>
    <mergeCell ref="X19:X21"/>
    <mergeCell ref="Y19:Y21"/>
    <mergeCell ref="Z19:Z21"/>
    <mergeCell ref="A22:A24"/>
    <mergeCell ref="B22:B24"/>
    <mergeCell ref="C22:C24"/>
    <mergeCell ref="D22:D24"/>
    <mergeCell ref="E22:E24"/>
    <mergeCell ref="F22:F24"/>
    <mergeCell ref="W22:W24"/>
    <mergeCell ref="L22:L24"/>
    <mergeCell ref="M22:M24"/>
    <mergeCell ref="N22:N24"/>
    <mergeCell ref="O22:O24"/>
    <mergeCell ref="P22:P24"/>
    <mergeCell ref="Q22:Q24"/>
    <mergeCell ref="F25:F27"/>
    <mergeCell ref="R22:R24"/>
    <mergeCell ref="S22:S24"/>
    <mergeCell ref="T22:T24"/>
    <mergeCell ref="U22:U24"/>
    <mergeCell ref="V22:V24"/>
    <mergeCell ref="H22:H24"/>
    <mergeCell ref="I22:I24"/>
    <mergeCell ref="K22:K24"/>
    <mergeCell ref="M25:M27"/>
    <mergeCell ref="N25:N27"/>
    <mergeCell ref="X22:X24"/>
    <mergeCell ref="Y22:Y24"/>
    <mergeCell ref="Z22:Z24"/>
    <mergeCell ref="A25:A27"/>
    <mergeCell ref="B25:B27"/>
    <mergeCell ref="C25:C27"/>
    <mergeCell ref="D25:D27"/>
    <mergeCell ref="E25:E27"/>
    <mergeCell ref="X25:X27"/>
    <mergeCell ref="Y25:Y27"/>
    <mergeCell ref="Z25:Z27"/>
    <mergeCell ref="O25:O27"/>
    <mergeCell ref="P25:P27"/>
    <mergeCell ref="Q25:Q27"/>
    <mergeCell ref="R25:R27"/>
    <mergeCell ref="S25:S27"/>
    <mergeCell ref="T25:T27"/>
    <mergeCell ref="H28:H30"/>
    <mergeCell ref="I28:I30"/>
    <mergeCell ref="K28:K30"/>
    <mergeCell ref="U25:U27"/>
    <mergeCell ref="V25:V27"/>
    <mergeCell ref="W25:W27"/>
    <mergeCell ref="H25:H27"/>
    <mergeCell ref="I25:I27"/>
    <mergeCell ref="K25:K27"/>
    <mergeCell ref="L25:L27"/>
    <mergeCell ref="A28:A30"/>
    <mergeCell ref="B28:B30"/>
    <mergeCell ref="C28:C30"/>
    <mergeCell ref="D28:D30"/>
    <mergeCell ref="E28:E30"/>
    <mergeCell ref="F28:F30"/>
    <mergeCell ref="L28:L30"/>
    <mergeCell ref="M28:M30"/>
    <mergeCell ref="N28:N30"/>
    <mergeCell ref="O28:O30"/>
    <mergeCell ref="P28:P30"/>
    <mergeCell ref="Q28:Q30"/>
    <mergeCell ref="R28:R30"/>
    <mergeCell ref="S28:S30"/>
    <mergeCell ref="T28:T30"/>
    <mergeCell ref="U28:U30"/>
    <mergeCell ref="V28:V30"/>
    <mergeCell ref="W28:W30"/>
    <mergeCell ref="AB28:AB30"/>
    <mergeCell ref="AB31:AB33"/>
    <mergeCell ref="AB34:AB36"/>
    <mergeCell ref="X28:X30"/>
    <mergeCell ref="Y28:Y30"/>
    <mergeCell ref="Z28:Z30"/>
    <mergeCell ref="H31:H33"/>
    <mergeCell ref="I31:I33"/>
    <mergeCell ref="K31:K33"/>
    <mergeCell ref="AB8:AB9"/>
    <mergeCell ref="AB10:AB12"/>
    <mergeCell ref="AB13:AB15"/>
    <mergeCell ref="AB16:AB18"/>
    <mergeCell ref="AB19:AB21"/>
    <mergeCell ref="AB22:AB24"/>
    <mergeCell ref="AB25:AB27"/>
    <mergeCell ref="A31:A33"/>
    <mergeCell ref="B31:B33"/>
    <mergeCell ref="C31:C33"/>
    <mergeCell ref="D31:D33"/>
    <mergeCell ref="E31:E33"/>
    <mergeCell ref="F31:F33"/>
    <mergeCell ref="V31:V33"/>
    <mergeCell ref="W31:W33"/>
    <mergeCell ref="L31:L33"/>
    <mergeCell ref="M31:M33"/>
    <mergeCell ref="N31:N33"/>
    <mergeCell ref="O31:O33"/>
    <mergeCell ref="P31:P33"/>
    <mergeCell ref="Q31:Q33"/>
    <mergeCell ref="H34:H36"/>
    <mergeCell ref="I34:I36"/>
    <mergeCell ref="K34:K36"/>
    <mergeCell ref="X31:X33"/>
    <mergeCell ref="Y31:Y33"/>
    <mergeCell ref="Z31:Z33"/>
    <mergeCell ref="R31:R33"/>
    <mergeCell ref="S31:S33"/>
    <mergeCell ref="T31:T33"/>
    <mergeCell ref="U31:U33"/>
    <mergeCell ref="A34:A36"/>
    <mergeCell ref="B34:B36"/>
    <mergeCell ref="C34:C36"/>
    <mergeCell ref="D34:D36"/>
    <mergeCell ref="E34:E36"/>
    <mergeCell ref="F34:F36"/>
    <mergeCell ref="W34:W36"/>
    <mergeCell ref="L34:L36"/>
    <mergeCell ref="M34:M36"/>
    <mergeCell ref="N34:N36"/>
    <mergeCell ref="O34:O36"/>
    <mergeCell ref="P34:P36"/>
    <mergeCell ref="Q34:Q36"/>
    <mergeCell ref="AA22:AA24"/>
    <mergeCell ref="X34:X36"/>
    <mergeCell ref="Y34:Y36"/>
    <mergeCell ref="Z34:Z36"/>
    <mergeCell ref="AA34:AA36"/>
    <mergeCell ref="R34:R36"/>
    <mergeCell ref="S34:S36"/>
    <mergeCell ref="T34:T36"/>
    <mergeCell ref="U34:U36"/>
    <mergeCell ref="V34:V36"/>
    <mergeCell ref="AA25:AA27"/>
    <mergeCell ref="AA28:AA30"/>
    <mergeCell ref="AA31:AA33"/>
    <mergeCell ref="J8:J9"/>
    <mergeCell ref="J28:J30"/>
    <mergeCell ref="J31:J33"/>
    <mergeCell ref="AA10:AA12"/>
    <mergeCell ref="AA13:AA15"/>
    <mergeCell ref="AA16:AA18"/>
    <mergeCell ref="AA19:AA21"/>
    <mergeCell ref="J10:J12"/>
    <mergeCell ref="J13:J15"/>
    <mergeCell ref="J16:J18"/>
    <mergeCell ref="J19:J21"/>
    <mergeCell ref="J22:J24"/>
    <mergeCell ref="J25:J27"/>
  </mergeCells>
  <printOptions/>
  <pageMargins left="0.7" right="0.7" top="0.75" bottom="0.75" header="0.3" footer="0.3"/>
  <pageSetup orientation="portrait"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AE61"/>
  <sheetViews>
    <sheetView zoomScalePageLayoutView="0" workbookViewId="0" topLeftCell="A1">
      <selection activeCell="E5" sqref="E5:E6"/>
    </sheetView>
  </sheetViews>
  <sheetFormatPr defaultColWidth="23.57421875" defaultRowHeight="59.25" customHeight="1"/>
  <cols>
    <col min="1" max="9" width="23.57421875" style="69" customWidth="1"/>
    <col min="10" max="10" width="27.421875" style="69" customWidth="1"/>
    <col min="11" max="16384" width="23.57421875" style="69" customWidth="1"/>
  </cols>
  <sheetData>
    <row r="1" spans="1:29" ht="59.25" customHeight="1">
      <c r="A1" s="328"/>
      <c r="B1" s="328"/>
      <c r="C1" s="494" t="s">
        <v>478</v>
      </c>
      <c r="D1" s="494"/>
      <c r="E1" s="494"/>
      <c r="F1" s="494"/>
      <c r="G1" s="494"/>
      <c r="H1" s="494"/>
      <c r="I1" s="494"/>
      <c r="J1" s="494"/>
      <c r="K1" s="494"/>
      <c r="L1" s="494"/>
      <c r="M1" s="494"/>
      <c r="N1" s="494"/>
      <c r="O1" s="494"/>
      <c r="P1" s="494"/>
      <c r="Q1" s="494"/>
      <c r="R1" s="494"/>
      <c r="S1" s="494"/>
      <c r="T1" s="494"/>
      <c r="U1" s="494"/>
      <c r="V1" s="494"/>
      <c r="W1" s="494"/>
      <c r="X1" s="494"/>
      <c r="Y1" s="494"/>
      <c r="Z1" s="494"/>
      <c r="AA1" s="688"/>
      <c r="AB1" s="70"/>
      <c r="AC1" s="70"/>
    </row>
    <row r="2" spans="1:29" ht="12.75" customHeight="1">
      <c r="A2" s="328"/>
      <c r="B2" s="328"/>
      <c r="C2" s="689"/>
      <c r="D2" s="689"/>
      <c r="E2" s="689"/>
      <c r="F2" s="689"/>
      <c r="G2" s="689"/>
      <c r="H2" s="689"/>
      <c r="I2" s="689"/>
      <c r="J2" s="689"/>
      <c r="K2" s="689"/>
      <c r="L2" s="689"/>
      <c r="M2" s="689"/>
      <c r="N2" s="689"/>
      <c r="O2" s="689"/>
      <c r="P2" s="689"/>
      <c r="Q2" s="689"/>
      <c r="R2" s="689"/>
      <c r="S2" s="689"/>
      <c r="T2" s="689"/>
      <c r="U2" s="689"/>
      <c r="V2" s="689"/>
      <c r="W2" s="689"/>
      <c r="X2" s="689"/>
      <c r="Y2" s="689"/>
      <c r="Z2" s="689"/>
      <c r="AA2" s="690"/>
      <c r="AB2" s="70"/>
      <c r="AC2" s="70"/>
    </row>
    <row r="3" spans="1:29" ht="59.25" customHeight="1">
      <c r="A3" s="412" t="s">
        <v>0</v>
      </c>
      <c r="B3" s="413"/>
      <c r="C3" s="414"/>
      <c r="D3" s="415"/>
      <c r="E3" s="415"/>
      <c r="F3" s="415"/>
      <c r="G3" s="415"/>
      <c r="H3" s="415"/>
      <c r="I3" s="415"/>
      <c r="J3" s="415"/>
      <c r="K3" s="415"/>
      <c r="L3" s="415"/>
      <c r="M3" s="415"/>
      <c r="N3" s="415"/>
      <c r="O3" s="415"/>
      <c r="P3" s="415"/>
      <c r="Q3" s="415"/>
      <c r="R3" s="415"/>
      <c r="S3" s="415"/>
      <c r="T3" s="415"/>
      <c r="U3" s="415"/>
      <c r="V3" s="415"/>
      <c r="W3" s="415"/>
      <c r="X3" s="415"/>
      <c r="Y3" s="415"/>
      <c r="Z3" s="415"/>
      <c r="AA3" s="416"/>
      <c r="AB3" s="70"/>
      <c r="AC3" s="70"/>
    </row>
    <row r="4" spans="1:29" ht="21" customHeight="1">
      <c r="A4" s="691" t="s">
        <v>899</v>
      </c>
      <c r="B4" s="692"/>
      <c r="C4" s="692"/>
      <c r="D4" s="692"/>
      <c r="E4" s="692"/>
      <c r="F4" s="692"/>
      <c r="G4" s="692"/>
      <c r="H4" s="693"/>
      <c r="I4" s="693"/>
      <c r="J4" s="693"/>
      <c r="K4" s="693"/>
      <c r="L4" s="693"/>
      <c r="M4" s="693"/>
      <c r="N4" s="693"/>
      <c r="O4" s="693"/>
      <c r="P4" s="693"/>
      <c r="Q4" s="693"/>
      <c r="R4" s="693"/>
      <c r="S4" s="693"/>
      <c r="T4" s="693"/>
      <c r="U4" s="693"/>
      <c r="V4" s="693"/>
      <c r="W4" s="693"/>
      <c r="X4" s="693"/>
      <c r="Y4" s="693"/>
      <c r="Z4" s="693"/>
      <c r="AA4" s="694"/>
      <c r="AB4" s="70"/>
      <c r="AC4" s="70"/>
    </row>
    <row r="5" spans="1:29" ht="59.25" customHeight="1">
      <c r="A5" s="686" t="s">
        <v>479</v>
      </c>
      <c r="B5" s="339" t="s">
        <v>2</v>
      </c>
      <c r="C5" s="558" t="s">
        <v>320</v>
      </c>
      <c r="D5" s="339" t="s">
        <v>21</v>
      </c>
      <c r="E5" s="339" t="s">
        <v>4</v>
      </c>
      <c r="F5" s="339" t="s">
        <v>5</v>
      </c>
      <c r="G5" s="695" t="s">
        <v>6</v>
      </c>
      <c r="H5" s="696" t="s">
        <v>7</v>
      </c>
      <c r="I5" s="697"/>
      <c r="J5" s="558" t="s">
        <v>3</v>
      </c>
      <c r="K5" s="698" t="s">
        <v>11</v>
      </c>
      <c r="L5" s="685" t="s">
        <v>8</v>
      </c>
      <c r="M5" s="686" t="s">
        <v>7</v>
      </c>
      <c r="N5" s="339"/>
      <c r="O5" s="339" t="s">
        <v>3</v>
      </c>
      <c r="P5" s="687" t="s">
        <v>12</v>
      </c>
      <c r="Q5" s="685" t="s">
        <v>8</v>
      </c>
      <c r="R5" s="686" t="s">
        <v>7</v>
      </c>
      <c r="S5" s="339"/>
      <c r="T5" s="339" t="s">
        <v>3</v>
      </c>
      <c r="U5" s="687" t="s">
        <v>13</v>
      </c>
      <c r="V5" s="685" t="s">
        <v>8</v>
      </c>
      <c r="W5" s="686" t="s">
        <v>7</v>
      </c>
      <c r="X5" s="339"/>
      <c r="Y5" s="339" t="s">
        <v>3</v>
      </c>
      <c r="Z5" s="687" t="s">
        <v>14</v>
      </c>
      <c r="AA5" s="685" t="s">
        <v>8</v>
      </c>
      <c r="AB5" s="158" t="s">
        <v>1118</v>
      </c>
      <c r="AC5" s="70"/>
    </row>
    <row r="6" spans="1:29" ht="59.25" customHeight="1">
      <c r="A6" s="345"/>
      <c r="B6" s="158"/>
      <c r="C6" s="339"/>
      <c r="D6" s="158"/>
      <c r="E6" s="158"/>
      <c r="F6" s="158"/>
      <c r="G6" s="342"/>
      <c r="H6" s="15" t="s">
        <v>9</v>
      </c>
      <c r="I6" s="14" t="s">
        <v>10</v>
      </c>
      <c r="J6" s="339"/>
      <c r="K6" s="697"/>
      <c r="L6" s="260"/>
      <c r="M6" s="13" t="s">
        <v>9</v>
      </c>
      <c r="N6" s="14" t="s">
        <v>10</v>
      </c>
      <c r="O6" s="158"/>
      <c r="P6" s="339"/>
      <c r="Q6" s="260"/>
      <c r="R6" s="13" t="s">
        <v>9</v>
      </c>
      <c r="S6" s="14" t="s">
        <v>10</v>
      </c>
      <c r="T6" s="158"/>
      <c r="U6" s="339"/>
      <c r="V6" s="260"/>
      <c r="W6" s="13" t="s">
        <v>9</v>
      </c>
      <c r="X6" s="14" t="s">
        <v>10</v>
      </c>
      <c r="Y6" s="158"/>
      <c r="Z6" s="339"/>
      <c r="AA6" s="260"/>
      <c r="AB6" s="158"/>
      <c r="AC6" s="70"/>
    </row>
    <row r="7" spans="1:29" ht="59.25" customHeight="1">
      <c r="A7" s="179" t="s">
        <v>200</v>
      </c>
      <c r="B7" s="203" t="s">
        <v>480</v>
      </c>
      <c r="C7" s="183">
        <v>1</v>
      </c>
      <c r="D7" s="181" t="s">
        <v>481</v>
      </c>
      <c r="E7" s="181" t="s">
        <v>15</v>
      </c>
      <c r="F7" s="181" t="s">
        <v>16</v>
      </c>
      <c r="G7" s="118" t="s">
        <v>17</v>
      </c>
      <c r="H7" s="179" t="s">
        <v>482</v>
      </c>
      <c r="I7" s="181" t="s">
        <v>1326</v>
      </c>
      <c r="J7" s="181" t="s">
        <v>1327</v>
      </c>
      <c r="K7" s="161">
        <v>1</v>
      </c>
      <c r="L7" s="172" t="s">
        <v>1328</v>
      </c>
      <c r="M7" s="337" t="s">
        <v>482</v>
      </c>
      <c r="N7" s="177" t="s">
        <v>1326</v>
      </c>
      <c r="O7" s="177" t="s">
        <v>854</v>
      </c>
      <c r="P7" s="161">
        <v>1</v>
      </c>
      <c r="Q7" s="177" t="s">
        <v>854</v>
      </c>
      <c r="R7" s="179" t="s">
        <v>482</v>
      </c>
      <c r="S7" s="181" t="s">
        <v>1326</v>
      </c>
      <c r="T7" s="181" t="s">
        <v>1329</v>
      </c>
      <c r="U7" s="161">
        <v>1</v>
      </c>
      <c r="V7" s="369" t="s">
        <v>1330</v>
      </c>
      <c r="W7" s="324" t="s">
        <v>201</v>
      </c>
      <c r="X7" s="159" t="s">
        <v>1326</v>
      </c>
      <c r="Y7" s="159" t="s">
        <v>1329</v>
      </c>
      <c r="Z7" s="161">
        <v>1</v>
      </c>
      <c r="AA7" s="370" t="s">
        <v>1331</v>
      </c>
      <c r="AB7" s="156">
        <f>(+Z7+U7+P7+K7)/4</f>
        <v>1</v>
      </c>
      <c r="AC7" s="70"/>
    </row>
    <row r="8" spans="1:29" ht="59.25" customHeight="1">
      <c r="A8" s="179"/>
      <c r="B8" s="184"/>
      <c r="C8" s="523"/>
      <c r="D8" s="181"/>
      <c r="E8" s="181"/>
      <c r="F8" s="181"/>
      <c r="G8" s="17" t="s">
        <v>18</v>
      </c>
      <c r="H8" s="179"/>
      <c r="I8" s="181"/>
      <c r="J8" s="181"/>
      <c r="K8" s="161"/>
      <c r="L8" s="172"/>
      <c r="M8" s="337"/>
      <c r="N8" s="177"/>
      <c r="O8" s="177"/>
      <c r="P8" s="161"/>
      <c r="Q8" s="177"/>
      <c r="R8" s="179"/>
      <c r="S8" s="181"/>
      <c r="T8" s="181"/>
      <c r="U8" s="161"/>
      <c r="V8" s="369"/>
      <c r="W8" s="324"/>
      <c r="X8" s="159"/>
      <c r="Y8" s="159"/>
      <c r="Z8" s="161"/>
      <c r="AA8" s="370"/>
      <c r="AB8" s="157"/>
      <c r="AC8" s="70"/>
    </row>
    <row r="9" spans="1:29" ht="59.25" customHeight="1">
      <c r="A9" s="179"/>
      <c r="B9" s="204"/>
      <c r="C9" s="684"/>
      <c r="D9" s="181"/>
      <c r="E9" s="181"/>
      <c r="F9" s="181"/>
      <c r="G9" s="18" t="s">
        <v>19</v>
      </c>
      <c r="H9" s="179"/>
      <c r="I9" s="181"/>
      <c r="J9" s="181"/>
      <c r="K9" s="161"/>
      <c r="L9" s="172"/>
      <c r="M9" s="337"/>
      <c r="N9" s="177"/>
      <c r="O9" s="177"/>
      <c r="P9" s="161"/>
      <c r="Q9" s="177"/>
      <c r="R9" s="179"/>
      <c r="S9" s="181"/>
      <c r="T9" s="181"/>
      <c r="U9" s="161"/>
      <c r="V9" s="369"/>
      <c r="W9" s="324"/>
      <c r="X9" s="159"/>
      <c r="Y9" s="159"/>
      <c r="Z9" s="161"/>
      <c r="AA9" s="370"/>
      <c r="AB9" s="157"/>
      <c r="AC9" s="70"/>
    </row>
    <row r="10" spans="1:29" ht="59.25" customHeight="1">
      <c r="A10" s="203" t="s">
        <v>202</v>
      </c>
      <c r="B10" s="203" t="s">
        <v>483</v>
      </c>
      <c r="C10" s="183">
        <v>1</v>
      </c>
      <c r="D10" s="181" t="s">
        <v>855</v>
      </c>
      <c r="E10" s="181" t="s">
        <v>15</v>
      </c>
      <c r="F10" s="181" t="s">
        <v>16</v>
      </c>
      <c r="G10" s="118" t="s">
        <v>17</v>
      </c>
      <c r="H10" s="179" t="s">
        <v>484</v>
      </c>
      <c r="I10" s="181" t="s">
        <v>1332</v>
      </c>
      <c r="J10" s="181" t="s">
        <v>1333</v>
      </c>
      <c r="K10" s="372">
        <v>1</v>
      </c>
      <c r="L10" s="181" t="s">
        <v>1334</v>
      </c>
      <c r="M10" s="337" t="s">
        <v>484</v>
      </c>
      <c r="N10" s="177" t="s">
        <v>1332</v>
      </c>
      <c r="O10" s="177" t="s">
        <v>1335</v>
      </c>
      <c r="P10" s="372">
        <v>1</v>
      </c>
      <c r="Q10" s="709" t="s">
        <v>1336</v>
      </c>
      <c r="R10" s="179" t="s">
        <v>1337</v>
      </c>
      <c r="S10" s="181" t="s">
        <v>1332</v>
      </c>
      <c r="T10" s="181" t="s">
        <v>1338</v>
      </c>
      <c r="U10" s="372">
        <v>1</v>
      </c>
      <c r="V10" s="336" t="s">
        <v>1339</v>
      </c>
      <c r="W10" s="324" t="s">
        <v>1337</v>
      </c>
      <c r="X10" s="159" t="s">
        <v>1332</v>
      </c>
      <c r="Y10" s="159" t="s">
        <v>1338</v>
      </c>
      <c r="Z10" s="372">
        <v>1</v>
      </c>
      <c r="AA10" s="477" t="s">
        <v>1339</v>
      </c>
      <c r="AB10" s="156">
        <f>(+Z10+U10+P10+K10)/4</f>
        <v>1</v>
      </c>
      <c r="AC10" s="70"/>
    </row>
    <row r="11" spans="1:29" ht="59.25" customHeight="1">
      <c r="A11" s="184"/>
      <c r="B11" s="184"/>
      <c r="C11" s="184"/>
      <c r="D11" s="181"/>
      <c r="E11" s="181"/>
      <c r="F11" s="181"/>
      <c r="G11" s="17" t="s">
        <v>18</v>
      </c>
      <c r="H11" s="179"/>
      <c r="I11" s="181"/>
      <c r="J11" s="181"/>
      <c r="K11" s="373"/>
      <c r="L11" s="181"/>
      <c r="M11" s="337"/>
      <c r="N11" s="177"/>
      <c r="O11" s="177"/>
      <c r="P11" s="373"/>
      <c r="Q11" s="709"/>
      <c r="R11" s="179"/>
      <c r="S11" s="181"/>
      <c r="T11" s="181"/>
      <c r="U11" s="373"/>
      <c r="V11" s="336"/>
      <c r="W11" s="324"/>
      <c r="X11" s="159"/>
      <c r="Y11" s="159"/>
      <c r="Z11" s="373"/>
      <c r="AA11" s="477"/>
      <c r="AB11" s="157"/>
      <c r="AC11" s="70"/>
    </row>
    <row r="12" spans="1:29" ht="59.25" customHeight="1">
      <c r="A12" s="204"/>
      <c r="B12" s="204"/>
      <c r="C12" s="204"/>
      <c r="D12" s="181"/>
      <c r="E12" s="181"/>
      <c r="F12" s="181"/>
      <c r="G12" s="18" t="s">
        <v>19</v>
      </c>
      <c r="H12" s="179"/>
      <c r="I12" s="181"/>
      <c r="J12" s="181"/>
      <c r="K12" s="373"/>
      <c r="L12" s="181"/>
      <c r="M12" s="337"/>
      <c r="N12" s="177"/>
      <c r="O12" s="177"/>
      <c r="P12" s="373"/>
      <c r="Q12" s="709"/>
      <c r="R12" s="179"/>
      <c r="S12" s="181"/>
      <c r="T12" s="181"/>
      <c r="U12" s="373"/>
      <c r="V12" s="336"/>
      <c r="W12" s="324"/>
      <c r="X12" s="159"/>
      <c r="Y12" s="159"/>
      <c r="Z12" s="373"/>
      <c r="AA12" s="477"/>
      <c r="AB12" s="157"/>
      <c r="AC12" s="70"/>
    </row>
    <row r="13" spans="1:29" ht="59.25" customHeight="1">
      <c r="A13" s="179" t="s">
        <v>203</v>
      </c>
      <c r="B13" s="181" t="s">
        <v>1340</v>
      </c>
      <c r="C13" s="183">
        <v>1</v>
      </c>
      <c r="D13" s="181" t="s">
        <v>204</v>
      </c>
      <c r="E13" s="181" t="s">
        <v>15</v>
      </c>
      <c r="F13" s="181" t="s">
        <v>16</v>
      </c>
      <c r="G13" s="118" t="s">
        <v>17</v>
      </c>
      <c r="H13" s="179" t="s">
        <v>205</v>
      </c>
      <c r="I13" s="181" t="s">
        <v>1341</v>
      </c>
      <c r="J13" s="181" t="s">
        <v>1342</v>
      </c>
      <c r="K13" s="372">
        <v>1</v>
      </c>
      <c r="L13" s="181" t="s">
        <v>1343</v>
      </c>
      <c r="M13" s="337" t="s">
        <v>205</v>
      </c>
      <c r="N13" s="177" t="s">
        <v>1341</v>
      </c>
      <c r="O13" s="177" t="s">
        <v>1344</v>
      </c>
      <c r="P13" s="372">
        <v>1</v>
      </c>
      <c r="Q13" s="344" t="s">
        <v>1345</v>
      </c>
      <c r="R13" s="179" t="s">
        <v>205</v>
      </c>
      <c r="S13" s="181" t="s">
        <v>1341</v>
      </c>
      <c r="T13" s="181" t="s">
        <v>1346</v>
      </c>
      <c r="U13" s="372">
        <v>1</v>
      </c>
      <c r="V13" s="369" t="s">
        <v>1347</v>
      </c>
      <c r="W13" s="324" t="s">
        <v>98</v>
      </c>
      <c r="X13" s="159" t="s">
        <v>1341</v>
      </c>
      <c r="Y13" s="159" t="s">
        <v>1348</v>
      </c>
      <c r="Z13" s="372">
        <v>1</v>
      </c>
      <c r="AA13" s="370" t="s">
        <v>1349</v>
      </c>
      <c r="AB13" s="156">
        <f>(+Z13+U13+P13+K13)/4</f>
        <v>1</v>
      </c>
      <c r="AC13" s="70"/>
    </row>
    <row r="14" spans="1:29" ht="59.25" customHeight="1">
      <c r="A14" s="179"/>
      <c r="B14" s="181"/>
      <c r="C14" s="184"/>
      <c r="D14" s="181"/>
      <c r="E14" s="181"/>
      <c r="F14" s="181"/>
      <c r="G14" s="17" t="s">
        <v>18</v>
      </c>
      <c r="H14" s="179"/>
      <c r="I14" s="181"/>
      <c r="J14" s="181"/>
      <c r="K14" s="373"/>
      <c r="L14" s="181"/>
      <c r="M14" s="337"/>
      <c r="N14" s="177"/>
      <c r="O14" s="177"/>
      <c r="P14" s="373"/>
      <c r="Q14" s="344"/>
      <c r="R14" s="179"/>
      <c r="S14" s="181"/>
      <c r="T14" s="181"/>
      <c r="U14" s="373"/>
      <c r="V14" s="369"/>
      <c r="W14" s="324"/>
      <c r="X14" s="159"/>
      <c r="Y14" s="159"/>
      <c r="Z14" s="373"/>
      <c r="AA14" s="370"/>
      <c r="AB14" s="157"/>
      <c r="AC14" s="70"/>
    </row>
    <row r="15" spans="1:29" ht="59.25" customHeight="1">
      <c r="A15" s="179"/>
      <c r="B15" s="181"/>
      <c r="C15" s="204"/>
      <c r="D15" s="181"/>
      <c r="E15" s="181"/>
      <c r="F15" s="181"/>
      <c r="G15" s="18" t="s">
        <v>19</v>
      </c>
      <c r="H15" s="179"/>
      <c r="I15" s="181"/>
      <c r="J15" s="181"/>
      <c r="K15" s="373"/>
      <c r="L15" s="181"/>
      <c r="M15" s="337"/>
      <c r="N15" s="177"/>
      <c r="O15" s="177"/>
      <c r="P15" s="373"/>
      <c r="Q15" s="344"/>
      <c r="R15" s="179"/>
      <c r="S15" s="181"/>
      <c r="T15" s="181"/>
      <c r="U15" s="373"/>
      <c r="V15" s="369"/>
      <c r="W15" s="324"/>
      <c r="X15" s="159"/>
      <c r="Y15" s="159"/>
      <c r="Z15" s="373"/>
      <c r="AA15" s="370"/>
      <c r="AB15" s="157"/>
      <c r="AC15" s="70"/>
    </row>
    <row r="16" spans="1:29" ht="59.25" customHeight="1">
      <c r="A16" s="205" t="s">
        <v>206</v>
      </c>
      <c r="B16" s="181" t="s">
        <v>1350</v>
      </c>
      <c r="C16" s="183">
        <v>1</v>
      </c>
      <c r="D16" s="181" t="s">
        <v>207</v>
      </c>
      <c r="E16" s="181" t="s">
        <v>15</v>
      </c>
      <c r="F16" s="181" t="s">
        <v>16</v>
      </c>
      <c r="G16" s="118" t="s">
        <v>17</v>
      </c>
      <c r="H16" s="179" t="s">
        <v>205</v>
      </c>
      <c r="I16" s="181" t="s">
        <v>1351</v>
      </c>
      <c r="J16" s="181" t="s">
        <v>1353</v>
      </c>
      <c r="K16" s="679">
        <v>1</v>
      </c>
      <c r="L16" s="172" t="s">
        <v>1352</v>
      </c>
      <c r="M16" s="337" t="s">
        <v>205</v>
      </c>
      <c r="N16" s="177" t="s">
        <v>1351</v>
      </c>
      <c r="O16" s="177" t="s">
        <v>1353</v>
      </c>
      <c r="P16" s="679">
        <v>1</v>
      </c>
      <c r="Q16" s="706" t="s">
        <v>1354</v>
      </c>
      <c r="R16" s="179" t="s">
        <v>205</v>
      </c>
      <c r="S16" s="181" t="s">
        <v>1351</v>
      </c>
      <c r="T16" s="181" t="s">
        <v>1353</v>
      </c>
      <c r="U16" s="679">
        <v>1</v>
      </c>
      <c r="V16" s="703" t="s">
        <v>1355</v>
      </c>
      <c r="W16" s="324" t="s">
        <v>99</v>
      </c>
      <c r="X16" s="159" t="s">
        <v>1351</v>
      </c>
      <c r="Y16" s="159" t="s">
        <v>1353</v>
      </c>
      <c r="Z16" s="679">
        <v>1</v>
      </c>
      <c r="AA16" s="370" t="s">
        <v>1356</v>
      </c>
      <c r="AB16" s="156">
        <f>(+Z16+U16+P16+K16)/4</f>
        <v>1</v>
      </c>
      <c r="AC16" s="70"/>
    </row>
    <row r="17" spans="1:29" ht="59.25" customHeight="1">
      <c r="A17" s="206"/>
      <c r="B17" s="181"/>
      <c r="C17" s="184"/>
      <c r="D17" s="181"/>
      <c r="E17" s="181"/>
      <c r="F17" s="181"/>
      <c r="G17" s="17" t="s">
        <v>18</v>
      </c>
      <c r="H17" s="179"/>
      <c r="I17" s="181"/>
      <c r="J17" s="181"/>
      <c r="K17" s="680"/>
      <c r="L17" s="172"/>
      <c r="M17" s="337"/>
      <c r="N17" s="177"/>
      <c r="O17" s="177"/>
      <c r="P17" s="680"/>
      <c r="Q17" s="707"/>
      <c r="R17" s="179"/>
      <c r="S17" s="181"/>
      <c r="T17" s="181"/>
      <c r="U17" s="680"/>
      <c r="V17" s="704"/>
      <c r="W17" s="324"/>
      <c r="X17" s="159"/>
      <c r="Y17" s="159"/>
      <c r="Z17" s="680"/>
      <c r="AA17" s="370"/>
      <c r="AB17" s="157"/>
      <c r="AC17" s="70"/>
    </row>
    <row r="18" spans="1:29" ht="59.25" customHeight="1">
      <c r="A18" s="206"/>
      <c r="B18" s="203"/>
      <c r="C18" s="204"/>
      <c r="D18" s="203"/>
      <c r="E18" s="203"/>
      <c r="F18" s="203"/>
      <c r="G18" s="20" t="s">
        <v>19</v>
      </c>
      <c r="H18" s="205"/>
      <c r="I18" s="203"/>
      <c r="J18" s="203"/>
      <c r="K18" s="681"/>
      <c r="L18" s="200"/>
      <c r="M18" s="256"/>
      <c r="N18" s="174"/>
      <c r="O18" s="174"/>
      <c r="P18" s="681"/>
      <c r="Q18" s="708"/>
      <c r="R18" s="205"/>
      <c r="S18" s="203"/>
      <c r="T18" s="203"/>
      <c r="U18" s="681"/>
      <c r="V18" s="705"/>
      <c r="W18" s="298"/>
      <c r="X18" s="190"/>
      <c r="Y18" s="190"/>
      <c r="Z18" s="681"/>
      <c r="AA18" s="370"/>
      <c r="AB18" s="157"/>
      <c r="AC18" s="70"/>
    </row>
    <row r="19" spans="1:29" ht="59.25" customHeight="1">
      <c r="A19" s="205" t="s">
        <v>208</v>
      </c>
      <c r="B19" s="181" t="s">
        <v>1357</v>
      </c>
      <c r="C19" s="183">
        <v>1</v>
      </c>
      <c r="D19" s="181" t="s">
        <v>209</v>
      </c>
      <c r="E19" s="181" t="s">
        <v>15</v>
      </c>
      <c r="F19" s="181" t="s">
        <v>16</v>
      </c>
      <c r="G19" s="118" t="s">
        <v>17</v>
      </c>
      <c r="H19" s="179" t="s">
        <v>100</v>
      </c>
      <c r="I19" s="181" t="s">
        <v>1351</v>
      </c>
      <c r="J19" s="181" t="s">
        <v>1358</v>
      </c>
      <c r="K19" s="161">
        <v>1</v>
      </c>
      <c r="L19" s="181" t="s">
        <v>1359</v>
      </c>
      <c r="M19" s="337" t="s">
        <v>100</v>
      </c>
      <c r="N19" s="177" t="s">
        <v>1351</v>
      </c>
      <c r="O19" s="177" t="s">
        <v>1360</v>
      </c>
      <c r="P19" s="161">
        <v>1</v>
      </c>
      <c r="Q19" s="344" t="s">
        <v>1361</v>
      </c>
      <c r="R19" s="179" t="s">
        <v>100</v>
      </c>
      <c r="S19" s="181" t="s">
        <v>1351</v>
      </c>
      <c r="T19" s="181" t="s">
        <v>1362</v>
      </c>
      <c r="U19" s="161">
        <v>1</v>
      </c>
      <c r="V19" s="369" t="s">
        <v>1363</v>
      </c>
      <c r="W19" s="324" t="s">
        <v>100</v>
      </c>
      <c r="X19" s="159" t="s">
        <v>1351</v>
      </c>
      <c r="Y19" s="159" t="s">
        <v>1364</v>
      </c>
      <c r="Z19" s="161">
        <v>1</v>
      </c>
      <c r="AA19" s="370" t="s">
        <v>1365</v>
      </c>
      <c r="AB19" s="156">
        <f>(+Z19+U19+P19+K19)/4</f>
        <v>1</v>
      </c>
      <c r="AC19" s="70"/>
    </row>
    <row r="20" spans="1:29" ht="59.25" customHeight="1">
      <c r="A20" s="206"/>
      <c r="B20" s="181"/>
      <c r="C20" s="682"/>
      <c r="D20" s="181"/>
      <c r="E20" s="181"/>
      <c r="F20" s="181"/>
      <c r="G20" s="17" t="s">
        <v>18</v>
      </c>
      <c r="H20" s="179"/>
      <c r="I20" s="181"/>
      <c r="J20" s="181"/>
      <c r="K20" s="335"/>
      <c r="L20" s="181"/>
      <c r="M20" s="337"/>
      <c r="N20" s="177"/>
      <c r="O20" s="177"/>
      <c r="P20" s="335"/>
      <c r="Q20" s="344"/>
      <c r="R20" s="179"/>
      <c r="S20" s="181"/>
      <c r="T20" s="181"/>
      <c r="U20" s="335"/>
      <c r="V20" s="369"/>
      <c r="W20" s="324"/>
      <c r="X20" s="159"/>
      <c r="Y20" s="159"/>
      <c r="Z20" s="335"/>
      <c r="AA20" s="370"/>
      <c r="AB20" s="157"/>
      <c r="AC20" s="70"/>
    </row>
    <row r="21" spans="1:29" ht="59.25" customHeight="1">
      <c r="A21" s="206"/>
      <c r="B21" s="203"/>
      <c r="C21" s="683"/>
      <c r="D21" s="203"/>
      <c r="E21" s="203"/>
      <c r="F21" s="203"/>
      <c r="G21" s="20" t="s">
        <v>19</v>
      </c>
      <c r="H21" s="205"/>
      <c r="I21" s="203"/>
      <c r="J21" s="203"/>
      <c r="K21" s="371"/>
      <c r="L21" s="203"/>
      <c r="M21" s="256"/>
      <c r="N21" s="174"/>
      <c r="O21" s="174"/>
      <c r="P21" s="371"/>
      <c r="Q21" s="346"/>
      <c r="R21" s="205"/>
      <c r="S21" s="203"/>
      <c r="T21" s="203"/>
      <c r="U21" s="371"/>
      <c r="V21" s="349"/>
      <c r="W21" s="298"/>
      <c r="X21" s="190"/>
      <c r="Y21" s="190"/>
      <c r="Z21" s="371"/>
      <c r="AA21" s="310"/>
      <c r="AB21" s="157"/>
      <c r="AC21" s="70"/>
    </row>
    <row r="22" spans="1:29" ht="59.25" customHeight="1">
      <c r="A22" s="179" t="s">
        <v>210</v>
      </c>
      <c r="B22" s="181" t="s">
        <v>1366</v>
      </c>
      <c r="C22" s="183">
        <v>1</v>
      </c>
      <c r="D22" s="181" t="s">
        <v>211</v>
      </c>
      <c r="E22" s="181" t="s">
        <v>15</v>
      </c>
      <c r="F22" s="181" t="s">
        <v>16</v>
      </c>
      <c r="G22" s="118" t="s">
        <v>17</v>
      </c>
      <c r="H22" s="179" t="s">
        <v>1367</v>
      </c>
      <c r="I22" s="181" t="s">
        <v>1368</v>
      </c>
      <c r="J22" s="181" t="s">
        <v>1369</v>
      </c>
      <c r="K22" s="161">
        <v>1</v>
      </c>
      <c r="L22" s="172" t="s">
        <v>1370</v>
      </c>
      <c r="M22" s="337" t="s">
        <v>1367</v>
      </c>
      <c r="N22" s="177" t="s">
        <v>1368</v>
      </c>
      <c r="O22" s="177" t="s">
        <v>1371</v>
      </c>
      <c r="P22" s="161">
        <v>1</v>
      </c>
      <c r="Q22" s="344" t="s">
        <v>1372</v>
      </c>
      <c r="R22" s="179" t="s">
        <v>1367</v>
      </c>
      <c r="S22" s="181" t="s">
        <v>1368</v>
      </c>
      <c r="T22" s="181" t="s">
        <v>1371</v>
      </c>
      <c r="U22" s="161">
        <v>1</v>
      </c>
      <c r="V22" s="369" t="s">
        <v>1373</v>
      </c>
      <c r="W22" s="324" t="s">
        <v>99</v>
      </c>
      <c r="X22" s="159" t="s">
        <v>1368</v>
      </c>
      <c r="Y22" s="159" t="s">
        <v>1374</v>
      </c>
      <c r="Z22" s="161">
        <v>1</v>
      </c>
      <c r="AA22" s="370" t="s">
        <v>1375</v>
      </c>
      <c r="AB22" s="156">
        <f>(+Z22+U22+P22+K22)/4</f>
        <v>1</v>
      </c>
      <c r="AC22" s="70"/>
    </row>
    <row r="23" spans="1:29" ht="59.25" customHeight="1">
      <c r="A23" s="179"/>
      <c r="B23" s="181"/>
      <c r="C23" s="184"/>
      <c r="D23" s="181"/>
      <c r="E23" s="181"/>
      <c r="F23" s="181"/>
      <c r="G23" s="17" t="s">
        <v>18</v>
      </c>
      <c r="H23" s="179"/>
      <c r="I23" s="181"/>
      <c r="J23" s="181"/>
      <c r="K23" s="335"/>
      <c r="L23" s="172"/>
      <c r="M23" s="337"/>
      <c r="N23" s="177"/>
      <c r="O23" s="177"/>
      <c r="P23" s="335"/>
      <c r="Q23" s="344"/>
      <c r="R23" s="179"/>
      <c r="S23" s="181"/>
      <c r="T23" s="181"/>
      <c r="U23" s="335"/>
      <c r="V23" s="369"/>
      <c r="W23" s="324"/>
      <c r="X23" s="159"/>
      <c r="Y23" s="159"/>
      <c r="Z23" s="335"/>
      <c r="AA23" s="370"/>
      <c r="AB23" s="157"/>
      <c r="AC23" s="70"/>
    </row>
    <row r="24" spans="1:29" ht="59.25" customHeight="1">
      <c r="A24" s="179"/>
      <c r="B24" s="181"/>
      <c r="C24" s="204"/>
      <c r="D24" s="181"/>
      <c r="E24" s="181"/>
      <c r="F24" s="181"/>
      <c r="G24" s="18" t="s">
        <v>19</v>
      </c>
      <c r="H24" s="205"/>
      <c r="I24" s="181"/>
      <c r="J24" s="181"/>
      <c r="K24" s="335"/>
      <c r="L24" s="172"/>
      <c r="M24" s="256"/>
      <c r="N24" s="177"/>
      <c r="O24" s="177"/>
      <c r="P24" s="335"/>
      <c r="Q24" s="344"/>
      <c r="R24" s="205"/>
      <c r="S24" s="181"/>
      <c r="T24" s="181"/>
      <c r="U24" s="335"/>
      <c r="V24" s="369"/>
      <c r="W24" s="324"/>
      <c r="X24" s="159"/>
      <c r="Y24" s="159"/>
      <c r="Z24" s="335"/>
      <c r="AA24" s="370"/>
      <c r="AB24" s="157"/>
      <c r="AC24" s="70"/>
    </row>
    <row r="25" spans="1:29" ht="59.25" customHeight="1">
      <c r="A25" s="181" t="s">
        <v>485</v>
      </c>
      <c r="B25" s="181" t="s">
        <v>1376</v>
      </c>
      <c r="C25" s="183">
        <v>1</v>
      </c>
      <c r="D25" s="181" t="s">
        <v>486</v>
      </c>
      <c r="E25" s="181" t="s">
        <v>15</v>
      </c>
      <c r="F25" s="181" t="s">
        <v>16</v>
      </c>
      <c r="G25" s="118" t="s">
        <v>17</v>
      </c>
      <c r="H25" s="179" t="s">
        <v>1377</v>
      </c>
      <c r="I25" s="181"/>
      <c r="J25" s="181" t="s">
        <v>1378</v>
      </c>
      <c r="K25" s="161">
        <v>0.5</v>
      </c>
      <c r="L25" s="172" t="s">
        <v>1379</v>
      </c>
      <c r="M25" s="337" t="s">
        <v>1377</v>
      </c>
      <c r="N25" s="177" t="s">
        <v>1380</v>
      </c>
      <c r="O25" s="177" t="s">
        <v>1381</v>
      </c>
      <c r="P25" s="161">
        <v>0.8</v>
      </c>
      <c r="Q25" s="344" t="s">
        <v>1382</v>
      </c>
      <c r="R25" s="179" t="s">
        <v>1377</v>
      </c>
      <c r="S25" s="181" t="s">
        <v>1380</v>
      </c>
      <c r="T25" s="181" t="s">
        <v>1383</v>
      </c>
      <c r="U25" s="161">
        <v>0.8</v>
      </c>
      <c r="V25" s="369" t="s">
        <v>1384</v>
      </c>
      <c r="W25" s="324" t="s">
        <v>1377</v>
      </c>
      <c r="X25" s="159" t="s">
        <v>1380</v>
      </c>
      <c r="Y25" s="159" t="s">
        <v>1383</v>
      </c>
      <c r="Z25" s="161">
        <v>0.9</v>
      </c>
      <c r="AA25" s="370" t="s">
        <v>1385</v>
      </c>
      <c r="AB25" s="156">
        <f>(+Z25+U25+P25+K25)/4</f>
        <v>0.75</v>
      </c>
      <c r="AC25" s="70"/>
    </row>
    <row r="26" spans="1:29" ht="59.25" customHeight="1">
      <c r="A26" s="181"/>
      <c r="B26" s="181"/>
      <c r="C26" s="184"/>
      <c r="D26" s="181"/>
      <c r="E26" s="181"/>
      <c r="F26" s="181"/>
      <c r="G26" s="17" t="s">
        <v>18</v>
      </c>
      <c r="H26" s="179"/>
      <c r="I26" s="181"/>
      <c r="J26" s="181"/>
      <c r="K26" s="335"/>
      <c r="L26" s="172"/>
      <c r="M26" s="337"/>
      <c r="N26" s="177"/>
      <c r="O26" s="177"/>
      <c r="P26" s="335"/>
      <c r="Q26" s="344"/>
      <c r="R26" s="179"/>
      <c r="S26" s="181"/>
      <c r="T26" s="181"/>
      <c r="U26" s="335"/>
      <c r="V26" s="369"/>
      <c r="W26" s="324"/>
      <c r="X26" s="159"/>
      <c r="Y26" s="159"/>
      <c r="Z26" s="335"/>
      <c r="AA26" s="370"/>
      <c r="AB26" s="157"/>
      <c r="AC26" s="70"/>
    </row>
    <row r="27" spans="1:29" ht="59.25" customHeight="1">
      <c r="A27" s="181"/>
      <c r="B27" s="181"/>
      <c r="C27" s="204"/>
      <c r="D27" s="181"/>
      <c r="E27" s="181"/>
      <c r="F27" s="181"/>
      <c r="G27" s="18" t="s">
        <v>19</v>
      </c>
      <c r="H27" s="179"/>
      <c r="I27" s="181"/>
      <c r="J27" s="181"/>
      <c r="K27" s="335"/>
      <c r="L27" s="172"/>
      <c r="M27" s="337"/>
      <c r="N27" s="177"/>
      <c r="O27" s="177"/>
      <c r="P27" s="335"/>
      <c r="Q27" s="344"/>
      <c r="R27" s="179"/>
      <c r="S27" s="181"/>
      <c r="T27" s="181"/>
      <c r="U27" s="335"/>
      <c r="V27" s="369"/>
      <c r="W27" s="324"/>
      <c r="X27" s="159"/>
      <c r="Y27" s="159"/>
      <c r="Z27" s="335"/>
      <c r="AA27" s="370"/>
      <c r="AB27" s="157"/>
      <c r="AC27" s="70"/>
    </row>
    <row r="28" spans="1:29" ht="59.25" customHeight="1">
      <c r="A28" s="181" t="s">
        <v>487</v>
      </c>
      <c r="B28" s="181" t="s">
        <v>1386</v>
      </c>
      <c r="C28" s="183">
        <v>1</v>
      </c>
      <c r="D28" s="181" t="s">
        <v>212</v>
      </c>
      <c r="E28" s="181" t="s">
        <v>15</v>
      </c>
      <c r="F28" s="181" t="s">
        <v>16</v>
      </c>
      <c r="G28" s="118" t="s">
        <v>17</v>
      </c>
      <c r="H28" s="179" t="s">
        <v>1367</v>
      </c>
      <c r="I28" s="181" t="s">
        <v>1387</v>
      </c>
      <c r="J28" s="181" t="s">
        <v>1388</v>
      </c>
      <c r="K28" s="161">
        <v>0.8</v>
      </c>
      <c r="L28" s="172" t="s">
        <v>1389</v>
      </c>
      <c r="M28" s="337" t="s">
        <v>1367</v>
      </c>
      <c r="N28" s="177" t="s">
        <v>1387</v>
      </c>
      <c r="O28" s="177" t="s">
        <v>1390</v>
      </c>
      <c r="P28" s="161">
        <v>1</v>
      </c>
      <c r="Q28" s="344" t="s">
        <v>1391</v>
      </c>
      <c r="R28" s="179" t="s">
        <v>1367</v>
      </c>
      <c r="S28" s="181" t="s">
        <v>1387</v>
      </c>
      <c r="T28" s="181" t="s">
        <v>1392</v>
      </c>
      <c r="U28" s="161">
        <v>1</v>
      </c>
      <c r="V28" s="369" t="s">
        <v>856</v>
      </c>
      <c r="W28" s="324" t="s">
        <v>101</v>
      </c>
      <c r="X28" s="159" t="s">
        <v>1387</v>
      </c>
      <c r="Y28" s="159" t="s">
        <v>1392</v>
      </c>
      <c r="Z28" s="161">
        <v>1</v>
      </c>
      <c r="AA28" s="370" t="s">
        <v>997</v>
      </c>
      <c r="AB28" s="156">
        <f>(+Z28+U28+P28+K28)/4</f>
        <v>0.95</v>
      </c>
      <c r="AC28" s="70"/>
    </row>
    <row r="29" spans="1:29" ht="59.25" customHeight="1">
      <c r="A29" s="181"/>
      <c r="B29" s="181"/>
      <c r="C29" s="184"/>
      <c r="D29" s="181"/>
      <c r="E29" s="181"/>
      <c r="F29" s="181"/>
      <c r="G29" s="17" t="s">
        <v>18</v>
      </c>
      <c r="H29" s="179"/>
      <c r="I29" s="181"/>
      <c r="J29" s="181"/>
      <c r="K29" s="335"/>
      <c r="L29" s="172"/>
      <c r="M29" s="337"/>
      <c r="N29" s="177"/>
      <c r="O29" s="177"/>
      <c r="P29" s="335"/>
      <c r="Q29" s="344"/>
      <c r="R29" s="179"/>
      <c r="S29" s="181"/>
      <c r="T29" s="181"/>
      <c r="U29" s="335"/>
      <c r="V29" s="369"/>
      <c r="W29" s="324"/>
      <c r="X29" s="159"/>
      <c r="Y29" s="159"/>
      <c r="Z29" s="335"/>
      <c r="AA29" s="370"/>
      <c r="AB29" s="157"/>
      <c r="AC29" s="70"/>
    </row>
    <row r="30" spans="1:29" ht="59.25" customHeight="1">
      <c r="A30" s="181"/>
      <c r="B30" s="181"/>
      <c r="C30" s="204"/>
      <c r="D30" s="181"/>
      <c r="E30" s="181"/>
      <c r="F30" s="181"/>
      <c r="G30" s="18" t="s">
        <v>19</v>
      </c>
      <c r="H30" s="179"/>
      <c r="I30" s="181"/>
      <c r="J30" s="181"/>
      <c r="K30" s="335"/>
      <c r="L30" s="172"/>
      <c r="M30" s="337"/>
      <c r="N30" s="177"/>
      <c r="O30" s="177"/>
      <c r="P30" s="335"/>
      <c r="Q30" s="344"/>
      <c r="R30" s="179"/>
      <c r="S30" s="181"/>
      <c r="T30" s="181"/>
      <c r="U30" s="335"/>
      <c r="V30" s="369"/>
      <c r="W30" s="324"/>
      <c r="X30" s="159"/>
      <c r="Y30" s="159"/>
      <c r="Z30" s="335"/>
      <c r="AA30" s="370"/>
      <c r="AB30" s="157"/>
      <c r="AC30" s="70"/>
    </row>
    <row r="31" spans="1:29" ht="59.25" customHeight="1">
      <c r="A31" s="179" t="s">
        <v>488</v>
      </c>
      <c r="B31" s="181" t="s">
        <v>1393</v>
      </c>
      <c r="C31" s="203">
        <v>100</v>
      </c>
      <c r="D31" s="181" t="s">
        <v>489</v>
      </c>
      <c r="E31" s="181" t="s">
        <v>15</v>
      </c>
      <c r="F31" s="181" t="s">
        <v>16</v>
      </c>
      <c r="G31" s="118" t="s">
        <v>17</v>
      </c>
      <c r="H31" s="179" t="s">
        <v>490</v>
      </c>
      <c r="I31" s="181" t="s">
        <v>1394</v>
      </c>
      <c r="J31" s="181" t="s">
        <v>1456</v>
      </c>
      <c r="K31" s="701">
        <v>0.5</v>
      </c>
      <c r="L31" s="172" t="s">
        <v>1457</v>
      </c>
      <c r="M31" s="337" t="s">
        <v>490</v>
      </c>
      <c r="N31" s="177" t="s">
        <v>1394</v>
      </c>
      <c r="O31" s="177" t="s">
        <v>1458</v>
      </c>
      <c r="P31" s="161">
        <v>0.8</v>
      </c>
      <c r="Q31" s="344" t="s">
        <v>1395</v>
      </c>
      <c r="R31" s="179" t="s">
        <v>490</v>
      </c>
      <c r="S31" s="181" t="s">
        <v>1394</v>
      </c>
      <c r="T31" s="181" t="s">
        <v>1396</v>
      </c>
      <c r="U31" s="161">
        <v>0.85</v>
      </c>
      <c r="V31" s="369" t="s">
        <v>1395</v>
      </c>
      <c r="W31" s="324" t="s">
        <v>490</v>
      </c>
      <c r="X31" s="159" t="s">
        <v>1394</v>
      </c>
      <c r="Y31" s="159" t="s">
        <v>1396</v>
      </c>
      <c r="Z31" s="161">
        <v>0.85</v>
      </c>
      <c r="AA31" s="370" t="s">
        <v>1395</v>
      </c>
      <c r="AB31" s="156">
        <f>(+Z31+U31+P31+K31)/4</f>
        <v>0.75</v>
      </c>
      <c r="AC31" s="70"/>
    </row>
    <row r="32" spans="1:29" ht="59.25" customHeight="1">
      <c r="A32" s="179"/>
      <c r="B32" s="181"/>
      <c r="C32" s="184"/>
      <c r="D32" s="181"/>
      <c r="E32" s="181"/>
      <c r="F32" s="181"/>
      <c r="G32" s="17" t="s">
        <v>18</v>
      </c>
      <c r="H32" s="179"/>
      <c r="I32" s="181"/>
      <c r="J32" s="181"/>
      <c r="K32" s="702"/>
      <c r="L32" s="172"/>
      <c r="M32" s="337"/>
      <c r="N32" s="177"/>
      <c r="O32" s="177"/>
      <c r="P32" s="335"/>
      <c r="Q32" s="344"/>
      <c r="R32" s="179"/>
      <c r="S32" s="181"/>
      <c r="T32" s="181"/>
      <c r="U32" s="335"/>
      <c r="V32" s="369"/>
      <c r="W32" s="324"/>
      <c r="X32" s="159"/>
      <c r="Y32" s="159"/>
      <c r="Z32" s="335"/>
      <c r="AA32" s="370"/>
      <c r="AB32" s="157"/>
      <c r="AC32" s="70"/>
    </row>
    <row r="33" spans="1:29" ht="59.25" customHeight="1">
      <c r="A33" s="179"/>
      <c r="B33" s="181"/>
      <c r="C33" s="204"/>
      <c r="D33" s="181"/>
      <c r="E33" s="181"/>
      <c r="F33" s="181"/>
      <c r="G33" s="18" t="s">
        <v>19</v>
      </c>
      <c r="H33" s="179"/>
      <c r="I33" s="181"/>
      <c r="J33" s="181"/>
      <c r="K33" s="702"/>
      <c r="L33" s="172"/>
      <c r="M33" s="337"/>
      <c r="N33" s="177"/>
      <c r="O33" s="177"/>
      <c r="P33" s="335"/>
      <c r="Q33" s="344"/>
      <c r="R33" s="179"/>
      <c r="S33" s="181"/>
      <c r="T33" s="181"/>
      <c r="U33" s="335"/>
      <c r="V33" s="369"/>
      <c r="W33" s="324"/>
      <c r="X33" s="159"/>
      <c r="Y33" s="159"/>
      <c r="Z33" s="335"/>
      <c r="AA33" s="370"/>
      <c r="AB33" s="157"/>
      <c r="AC33" s="70"/>
    </row>
    <row r="34" spans="1:29" ht="59.25" customHeight="1">
      <c r="A34" s="181" t="s">
        <v>213</v>
      </c>
      <c r="B34" s="181" t="s">
        <v>1397</v>
      </c>
      <c r="C34" s="183">
        <v>1</v>
      </c>
      <c r="D34" s="181" t="s">
        <v>214</v>
      </c>
      <c r="E34" s="181" t="s">
        <v>15</v>
      </c>
      <c r="F34" s="181" t="s">
        <v>16</v>
      </c>
      <c r="G34" s="118" t="s">
        <v>17</v>
      </c>
      <c r="H34" s="179" t="s">
        <v>215</v>
      </c>
      <c r="I34" s="181" t="s">
        <v>491</v>
      </c>
      <c r="J34" s="181" t="s">
        <v>1398</v>
      </c>
      <c r="K34" s="161">
        <v>1</v>
      </c>
      <c r="L34" s="172" t="s">
        <v>1399</v>
      </c>
      <c r="M34" s="337" t="s">
        <v>215</v>
      </c>
      <c r="N34" s="177" t="s">
        <v>491</v>
      </c>
      <c r="O34" s="177" t="s">
        <v>1400</v>
      </c>
      <c r="P34" s="161">
        <v>1</v>
      </c>
      <c r="Q34" s="344" t="s">
        <v>1401</v>
      </c>
      <c r="R34" s="179" t="s">
        <v>215</v>
      </c>
      <c r="S34" s="181" t="s">
        <v>491</v>
      </c>
      <c r="T34" s="181" t="s">
        <v>1402</v>
      </c>
      <c r="U34" s="161">
        <v>1</v>
      </c>
      <c r="V34" s="369" t="s">
        <v>857</v>
      </c>
      <c r="W34" s="324" t="s">
        <v>102</v>
      </c>
      <c r="X34" s="159" t="s">
        <v>491</v>
      </c>
      <c r="Y34" s="159" t="s">
        <v>1402</v>
      </c>
      <c r="Z34" s="161">
        <v>1</v>
      </c>
      <c r="AA34" s="370" t="s">
        <v>998</v>
      </c>
      <c r="AB34" s="156">
        <f>(+Z34+U34+P34+K34)/4</f>
        <v>1</v>
      </c>
      <c r="AC34" s="70"/>
    </row>
    <row r="35" spans="1:29" ht="59.25" customHeight="1">
      <c r="A35" s="181"/>
      <c r="B35" s="181"/>
      <c r="C35" s="184"/>
      <c r="D35" s="181"/>
      <c r="E35" s="181"/>
      <c r="F35" s="181"/>
      <c r="G35" s="17" t="s">
        <v>18</v>
      </c>
      <c r="H35" s="179"/>
      <c r="I35" s="181"/>
      <c r="J35" s="181"/>
      <c r="K35" s="335"/>
      <c r="L35" s="172"/>
      <c r="M35" s="337"/>
      <c r="N35" s="177"/>
      <c r="O35" s="177"/>
      <c r="P35" s="335"/>
      <c r="Q35" s="344"/>
      <c r="R35" s="179"/>
      <c r="S35" s="181"/>
      <c r="T35" s="181"/>
      <c r="U35" s="335"/>
      <c r="V35" s="369"/>
      <c r="W35" s="324"/>
      <c r="X35" s="159"/>
      <c r="Y35" s="159"/>
      <c r="Z35" s="335"/>
      <c r="AA35" s="370"/>
      <c r="AB35" s="157"/>
      <c r="AC35" s="70"/>
    </row>
    <row r="36" spans="1:29" ht="59.25" customHeight="1">
      <c r="A36" s="181"/>
      <c r="B36" s="181"/>
      <c r="C36" s="204"/>
      <c r="D36" s="181"/>
      <c r="E36" s="181"/>
      <c r="F36" s="181"/>
      <c r="G36" s="18" t="s">
        <v>19</v>
      </c>
      <c r="H36" s="179"/>
      <c r="I36" s="181"/>
      <c r="J36" s="181"/>
      <c r="K36" s="335"/>
      <c r="L36" s="172"/>
      <c r="M36" s="337"/>
      <c r="N36" s="177"/>
      <c r="O36" s="177"/>
      <c r="P36" s="335"/>
      <c r="Q36" s="344"/>
      <c r="R36" s="179"/>
      <c r="S36" s="181"/>
      <c r="T36" s="181"/>
      <c r="U36" s="335"/>
      <c r="V36" s="369"/>
      <c r="W36" s="324"/>
      <c r="X36" s="159"/>
      <c r="Y36" s="159"/>
      <c r="Z36" s="335"/>
      <c r="AA36" s="370"/>
      <c r="AB36" s="157"/>
      <c r="AC36" s="70"/>
    </row>
    <row r="37" spans="1:29" ht="59.25" customHeight="1">
      <c r="A37" s="179" t="s">
        <v>216</v>
      </c>
      <c r="B37" s="181" t="s">
        <v>1403</v>
      </c>
      <c r="C37" s="183">
        <v>1</v>
      </c>
      <c r="D37" s="181" t="s">
        <v>492</v>
      </c>
      <c r="E37" s="181" t="s">
        <v>15</v>
      </c>
      <c r="F37" s="181" t="s">
        <v>16</v>
      </c>
      <c r="G37" s="118" t="s">
        <v>17</v>
      </c>
      <c r="H37" s="179" t="s">
        <v>1404</v>
      </c>
      <c r="I37" s="181" t="s">
        <v>493</v>
      </c>
      <c r="J37" s="181" t="s">
        <v>1405</v>
      </c>
      <c r="K37" s="161">
        <v>1</v>
      </c>
      <c r="L37" s="172" t="s">
        <v>1406</v>
      </c>
      <c r="M37" s="337" t="s">
        <v>1407</v>
      </c>
      <c r="N37" s="177" t="s">
        <v>493</v>
      </c>
      <c r="O37" s="177" t="s">
        <v>494</v>
      </c>
      <c r="P37" s="161">
        <v>1</v>
      </c>
      <c r="Q37" s="344" t="s">
        <v>1354</v>
      </c>
      <c r="R37" s="179" t="s">
        <v>1407</v>
      </c>
      <c r="S37" s="181" t="s">
        <v>493</v>
      </c>
      <c r="T37" s="181" t="s">
        <v>494</v>
      </c>
      <c r="U37" s="161">
        <v>1</v>
      </c>
      <c r="V37" s="369" t="s">
        <v>1354</v>
      </c>
      <c r="W37" s="324" t="s">
        <v>1407</v>
      </c>
      <c r="X37" s="159" t="s">
        <v>493</v>
      </c>
      <c r="Y37" s="159" t="s">
        <v>494</v>
      </c>
      <c r="Z37" s="161">
        <v>1</v>
      </c>
      <c r="AA37" s="370" t="s">
        <v>1408</v>
      </c>
      <c r="AB37" s="156">
        <f>(+Z37+U37+P37+K37)/4</f>
        <v>1</v>
      </c>
      <c r="AC37" s="70"/>
    </row>
    <row r="38" spans="1:29" ht="59.25" customHeight="1">
      <c r="A38" s="179"/>
      <c r="B38" s="181"/>
      <c r="C38" s="184"/>
      <c r="D38" s="181"/>
      <c r="E38" s="181"/>
      <c r="F38" s="181"/>
      <c r="G38" s="17" t="s">
        <v>18</v>
      </c>
      <c r="H38" s="179"/>
      <c r="I38" s="181"/>
      <c r="J38" s="181"/>
      <c r="K38" s="335"/>
      <c r="L38" s="172"/>
      <c r="M38" s="337"/>
      <c r="N38" s="177"/>
      <c r="O38" s="177"/>
      <c r="P38" s="335"/>
      <c r="Q38" s="344"/>
      <c r="R38" s="179"/>
      <c r="S38" s="181"/>
      <c r="T38" s="181"/>
      <c r="U38" s="335"/>
      <c r="V38" s="369"/>
      <c r="W38" s="324"/>
      <c r="X38" s="159"/>
      <c r="Y38" s="159"/>
      <c r="Z38" s="335"/>
      <c r="AA38" s="370"/>
      <c r="AB38" s="157"/>
      <c r="AC38" s="70"/>
    </row>
    <row r="39" spans="1:29" ht="59.25" customHeight="1">
      <c r="A39" s="179"/>
      <c r="B39" s="181"/>
      <c r="C39" s="204"/>
      <c r="D39" s="181"/>
      <c r="E39" s="181"/>
      <c r="F39" s="181"/>
      <c r="G39" s="18" t="s">
        <v>19</v>
      </c>
      <c r="H39" s="179"/>
      <c r="I39" s="181"/>
      <c r="J39" s="181"/>
      <c r="K39" s="335"/>
      <c r="L39" s="172"/>
      <c r="M39" s="337"/>
      <c r="N39" s="177"/>
      <c r="O39" s="177"/>
      <c r="P39" s="335"/>
      <c r="Q39" s="344"/>
      <c r="R39" s="179"/>
      <c r="S39" s="181"/>
      <c r="T39" s="181"/>
      <c r="U39" s="335"/>
      <c r="V39" s="369"/>
      <c r="W39" s="324"/>
      <c r="X39" s="159"/>
      <c r="Y39" s="159"/>
      <c r="Z39" s="335"/>
      <c r="AA39" s="370"/>
      <c r="AB39" s="157"/>
      <c r="AC39" s="70"/>
    </row>
    <row r="40" spans="1:29" ht="59.25" customHeight="1">
      <c r="A40" s="179" t="s">
        <v>108</v>
      </c>
      <c r="B40" s="181" t="s">
        <v>1409</v>
      </c>
      <c r="C40" s="183">
        <v>1</v>
      </c>
      <c r="D40" s="181" t="s">
        <v>217</v>
      </c>
      <c r="E40" s="181" t="s">
        <v>15</v>
      </c>
      <c r="F40" s="181" t="s">
        <v>16</v>
      </c>
      <c r="G40" s="118" t="s">
        <v>17</v>
      </c>
      <c r="H40" s="179" t="s">
        <v>495</v>
      </c>
      <c r="I40" s="181" t="s">
        <v>1410</v>
      </c>
      <c r="J40" s="181" t="s">
        <v>496</v>
      </c>
      <c r="K40" s="161">
        <v>0.9</v>
      </c>
      <c r="L40" s="172" t="s">
        <v>999</v>
      </c>
      <c r="M40" s="337" t="s">
        <v>103</v>
      </c>
      <c r="N40" s="177" t="s">
        <v>1410</v>
      </c>
      <c r="O40" s="177" t="s">
        <v>496</v>
      </c>
      <c r="P40" s="161">
        <v>1</v>
      </c>
      <c r="Q40" s="344" t="s">
        <v>999</v>
      </c>
      <c r="R40" s="179" t="s">
        <v>103</v>
      </c>
      <c r="S40" s="181" t="s">
        <v>1410</v>
      </c>
      <c r="T40" s="181" t="s">
        <v>1411</v>
      </c>
      <c r="U40" s="161">
        <v>1</v>
      </c>
      <c r="V40" s="369" t="s">
        <v>999</v>
      </c>
      <c r="W40" s="324" t="s">
        <v>103</v>
      </c>
      <c r="X40" s="159" t="s">
        <v>1410</v>
      </c>
      <c r="Y40" s="159" t="s">
        <v>1411</v>
      </c>
      <c r="Z40" s="161">
        <v>1</v>
      </c>
      <c r="AA40" s="370" t="s">
        <v>1000</v>
      </c>
      <c r="AB40" s="156">
        <f>(+Z40+U40+P40+K40)/4</f>
        <v>0.975</v>
      </c>
      <c r="AC40" s="70"/>
    </row>
    <row r="41" spans="1:29" ht="59.25" customHeight="1">
      <c r="A41" s="179"/>
      <c r="B41" s="181"/>
      <c r="C41" s="184"/>
      <c r="D41" s="181"/>
      <c r="E41" s="181"/>
      <c r="F41" s="181"/>
      <c r="G41" s="17" t="s">
        <v>18</v>
      </c>
      <c r="H41" s="179"/>
      <c r="I41" s="181"/>
      <c r="J41" s="181"/>
      <c r="K41" s="335"/>
      <c r="L41" s="172"/>
      <c r="M41" s="337"/>
      <c r="N41" s="177"/>
      <c r="O41" s="177"/>
      <c r="P41" s="335"/>
      <c r="Q41" s="344"/>
      <c r="R41" s="179"/>
      <c r="S41" s="181"/>
      <c r="T41" s="181"/>
      <c r="U41" s="335"/>
      <c r="V41" s="369"/>
      <c r="W41" s="324"/>
      <c r="X41" s="159"/>
      <c r="Y41" s="159"/>
      <c r="Z41" s="335"/>
      <c r="AA41" s="370"/>
      <c r="AB41" s="157"/>
      <c r="AC41" s="70"/>
    </row>
    <row r="42" spans="1:29" ht="59.25" customHeight="1">
      <c r="A42" s="179"/>
      <c r="B42" s="181"/>
      <c r="C42" s="204"/>
      <c r="D42" s="181"/>
      <c r="E42" s="181"/>
      <c r="F42" s="181"/>
      <c r="G42" s="18" t="s">
        <v>19</v>
      </c>
      <c r="H42" s="179"/>
      <c r="I42" s="181"/>
      <c r="J42" s="181"/>
      <c r="K42" s="335"/>
      <c r="L42" s="172"/>
      <c r="M42" s="337"/>
      <c r="N42" s="177"/>
      <c r="O42" s="177"/>
      <c r="P42" s="335"/>
      <c r="Q42" s="344"/>
      <c r="R42" s="179"/>
      <c r="S42" s="181"/>
      <c r="T42" s="181"/>
      <c r="U42" s="335"/>
      <c r="V42" s="369"/>
      <c r="W42" s="324"/>
      <c r="X42" s="159"/>
      <c r="Y42" s="159"/>
      <c r="Z42" s="335"/>
      <c r="AA42" s="370"/>
      <c r="AB42" s="157"/>
      <c r="AC42" s="70"/>
    </row>
    <row r="43" spans="1:29" ht="59.25" customHeight="1">
      <c r="A43" s="179" t="s">
        <v>218</v>
      </c>
      <c r="B43" s="181" t="s">
        <v>1412</v>
      </c>
      <c r="C43" s="183">
        <v>1</v>
      </c>
      <c r="D43" s="181" t="s">
        <v>219</v>
      </c>
      <c r="E43" s="181" t="s">
        <v>15</v>
      </c>
      <c r="F43" s="181" t="s">
        <v>16</v>
      </c>
      <c r="G43" s="118" t="s">
        <v>17</v>
      </c>
      <c r="H43" s="179" t="s">
        <v>215</v>
      </c>
      <c r="I43" s="181" t="s">
        <v>497</v>
      </c>
      <c r="J43" s="181" t="s">
        <v>1342</v>
      </c>
      <c r="K43" s="161">
        <v>1</v>
      </c>
      <c r="L43" s="181" t="s">
        <v>1413</v>
      </c>
      <c r="M43" s="337" t="s">
        <v>215</v>
      </c>
      <c r="N43" s="177" t="s">
        <v>497</v>
      </c>
      <c r="O43" s="177" t="s">
        <v>1414</v>
      </c>
      <c r="P43" s="161">
        <v>1</v>
      </c>
      <c r="Q43" s="344" t="s">
        <v>1415</v>
      </c>
      <c r="R43" s="179" t="s">
        <v>215</v>
      </c>
      <c r="S43" s="181" t="s">
        <v>497</v>
      </c>
      <c r="T43" s="181" t="s">
        <v>1416</v>
      </c>
      <c r="U43" s="161">
        <v>1</v>
      </c>
      <c r="V43" s="369" t="s">
        <v>1417</v>
      </c>
      <c r="W43" s="324" t="s">
        <v>99</v>
      </c>
      <c r="X43" s="159" t="s">
        <v>497</v>
      </c>
      <c r="Y43" s="159" t="s">
        <v>1348</v>
      </c>
      <c r="Z43" s="161">
        <v>1</v>
      </c>
      <c r="AA43" s="370" t="s">
        <v>1418</v>
      </c>
      <c r="AB43" s="156">
        <f>(+Z43+U43+P43+K43)/4</f>
        <v>1</v>
      </c>
      <c r="AC43" s="70"/>
    </row>
    <row r="44" spans="1:29" ht="59.25" customHeight="1">
      <c r="A44" s="179"/>
      <c r="B44" s="181"/>
      <c r="C44" s="184"/>
      <c r="D44" s="181"/>
      <c r="E44" s="181"/>
      <c r="F44" s="181"/>
      <c r="G44" s="17" t="s">
        <v>18</v>
      </c>
      <c r="H44" s="179"/>
      <c r="I44" s="181"/>
      <c r="J44" s="181"/>
      <c r="K44" s="335"/>
      <c r="L44" s="181"/>
      <c r="M44" s="337"/>
      <c r="N44" s="177"/>
      <c r="O44" s="177"/>
      <c r="P44" s="335"/>
      <c r="Q44" s="344"/>
      <c r="R44" s="179"/>
      <c r="S44" s="181"/>
      <c r="T44" s="181"/>
      <c r="U44" s="335"/>
      <c r="V44" s="369"/>
      <c r="W44" s="324"/>
      <c r="X44" s="159"/>
      <c r="Y44" s="159"/>
      <c r="Z44" s="335"/>
      <c r="AA44" s="370"/>
      <c r="AB44" s="157"/>
      <c r="AC44" s="70"/>
    </row>
    <row r="45" spans="1:29" ht="59.25" customHeight="1">
      <c r="A45" s="179"/>
      <c r="B45" s="181"/>
      <c r="C45" s="204"/>
      <c r="D45" s="181"/>
      <c r="E45" s="181"/>
      <c r="F45" s="181"/>
      <c r="G45" s="18" t="s">
        <v>19</v>
      </c>
      <c r="H45" s="179"/>
      <c r="I45" s="181"/>
      <c r="J45" s="181"/>
      <c r="K45" s="335"/>
      <c r="L45" s="181"/>
      <c r="M45" s="337"/>
      <c r="N45" s="177"/>
      <c r="O45" s="177"/>
      <c r="P45" s="335"/>
      <c r="Q45" s="344"/>
      <c r="R45" s="179"/>
      <c r="S45" s="181"/>
      <c r="T45" s="181"/>
      <c r="U45" s="335"/>
      <c r="V45" s="369"/>
      <c r="W45" s="324"/>
      <c r="X45" s="159"/>
      <c r="Y45" s="159"/>
      <c r="Z45" s="335"/>
      <c r="AA45" s="370"/>
      <c r="AB45" s="157"/>
      <c r="AC45" s="70"/>
    </row>
    <row r="46" spans="1:29" ht="59.25" customHeight="1">
      <c r="A46" s="179" t="s">
        <v>104</v>
      </c>
      <c r="B46" s="181" t="s">
        <v>1419</v>
      </c>
      <c r="C46" s="183">
        <v>1</v>
      </c>
      <c r="D46" s="181" t="s">
        <v>105</v>
      </c>
      <c r="E46" s="181" t="s">
        <v>15</v>
      </c>
      <c r="F46" s="181" t="s">
        <v>16</v>
      </c>
      <c r="G46" s="118" t="s">
        <v>17</v>
      </c>
      <c r="H46" s="179" t="s">
        <v>110</v>
      </c>
      <c r="I46" s="181" t="s">
        <v>1420</v>
      </c>
      <c r="J46" s="181" t="s">
        <v>1421</v>
      </c>
      <c r="K46" s="161">
        <v>1</v>
      </c>
      <c r="L46" s="181" t="s">
        <v>1422</v>
      </c>
      <c r="M46" s="337" t="s">
        <v>215</v>
      </c>
      <c r="N46" s="177" t="s">
        <v>1420</v>
      </c>
      <c r="O46" s="177" t="s">
        <v>1423</v>
      </c>
      <c r="P46" s="161">
        <v>1</v>
      </c>
      <c r="Q46" s="344" t="s">
        <v>1422</v>
      </c>
      <c r="R46" s="179" t="s">
        <v>215</v>
      </c>
      <c r="S46" s="181" t="s">
        <v>1420</v>
      </c>
      <c r="T46" s="181" t="s">
        <v>1423</v>
      </c>
      <c r="U46" s="161">
        <v>1</v>
      </c>
      <c r="V46" s="369" t="s">
        <v>1422</v>
      </c>
      <c r="W46" s="324" t="s">
        <v>107</v>
      </c>
      <c r="X46" s="159" t="s">
        <v>1420</v>
      </c>
      <c r="Y46" s="159" t="s">
        <v>1423</v>
      </c>
      <c r="Z46" s="161">
        <v>1</v>
      </c>
      <c r="AA46" s="370" t="s">
        <v>1424</v>
      </c>
      <c r="AB46" s="156">
        <f>(+Z46+U46+P46+K46)/4</f>
        <v>1</v>
      </c>
      <c r="AC46" s="70"/>
    </row>
    <row r="47" spans="1:29" ht="59.25" customHeight="1">
      <c r="A47" s="179"/>
      <c r="B47" s="181"/>
      <c r="C47" s="184"/>
      <c r="D47" s="181"/>
      <c r="E47" s="181"/>
      <c r="F47" s="181"/>
      <c r="G47" s="17" t="s">
        <v>18</v>
      </c>
      <c r="H47" s="179"/>
      <c r="I47" s="181"/>
      <c r="J47" s="181"/>
      <c r="K47" s="335"/>
      <c r="L47" s="181"/>
      <c r="M47" s="337"/>
      <c r="N47" s="177"/>
      <c r="O47" s="177"/>
      <c r="P47" s="335"/>
      <c r="Q47" s="344"/>
      <c r="R47" s="179"/>
      <c r="S47" s="181"/>
      <c r="T47" s="181"/>
      <c r="U47" s="335"/>
      <c r="V47" s="369"/>
      <c r="W47" s="324"/>
      <c r="X47" s="159"/>
      <c r="Y47" s="159"/>
      <c r="Z47" s="335"/>
      <c r="AA47" s="370"/>
      <c r="AB47" s="157"/>
      <c r="AC47" s="70"/>
    </row>
    <row r="48" spans="1:29" ht="59.25" customHeight="1">
      <c r="A48" s="179"/>
      <c r="B48" s="181"/>
      <c r="C48" s="204"/>
      <c r="D48" s="181"/>
      <c r="E48" s="181"/>
      <c r="F48" s="181"/>
      <c r="G48" s="18" t="s">
        <v>19</v>
      </c>
      <c r="H48" s="179"/>
      <c r="I48" s="181"/>
      <c r="J48" s="181"/>
      <c r="K48" s="335"/>
      <c r="L48" s="181"/>
      <c r="M48" s="337"/>
      <c r="N48" s="177"/>
      <c r="O48" s="177"/>
      <c r="P48" s="335"/>
      <c r="Q48" s="344"/>
      <c r="R48" s="179"/>
      <c r="S48" s="181"/>
      <c r="T48" s="181"/>
      <c r="U48" s="335"/>
      <c r="V48" s="369"/>
      <c r="W48" s="324"/>
      <c r="X48" s="159"/>
      <c r="Y48" s="159"/>
      <c r="Z48" s="335"/>
      <c r="AA48" s="370"/>
      <c r="AB48" s="157"/>
      <c r="AC48" s="70"/>
    </row>
    <row r="49" spans="1:29" ht="59.25" customHeight="1">
      <c r="A49" s="179" t="s">
        <v>106</v>
      </c>
      <c r="B49" s="181" t="s">
        <v>1425</v>
      </c>
      <c r="C49" s="183">
        <v>1</v>
      </c>
      <c r="D49" s="181" t="s">
        <v>220</v>
      </c>
      <c r="E49" s="181" t="s">
        <v>15</v>
      </c>
      <c r="F49" s="181" t="s">
        <v>16</v>
      </c>
      <c r="G49" s="118" t="s">
        <v>17</v>
      </c>
      <c r="H49" s="179" t="s">
        <v>215</v>
      </c>
      <c r="I49" s="181" t="s">
        <v>1426</v>
      </c>
      <c r="J49" s="181" t="s">
        <v>1427</v>
      </c>
      <c r="K49" s="161">
        <v>1</v>
      </c>
      <c r="L49" s="172" t="s">
        <v>1428</v>
      </c>
      <c r="M49" s="337" t="s">
        <v>215</v>
      </c>
      <c r="N49" s="177" t="s">
        <v>1426</v>
      </c>
      <c r="O49" s="177" t="s">
        <v>1429</v>
      </c>
      <c r="P49" s="161">
        <v>1</v>
      </c>
      <c r="Q49" s="344" t="s">
        <v>1430</v>
      </c>
      <c r="R49" s="179" t="s">
        <v>215</v>
      </c>
      <c r="S49" s="181" t="s">
        <v>1426</v>
      </c>
      <c r="T49" s="181" t="s">
        <v>1429</v>
      </c>
      <c r="U49" s="161">
        <v>1</v>
      </c>
      <c r="V49" s="369" t="s">
        <v>1430</v>
      </c>
      <c r="W49" s="324" t="s">
        <v>109</v>
      </c>
      <c r="X49" s="159" t="s">
        <v>1426</v>
      </c>
      <c r="Y49" s="159" t="s">
        <v>1429</v>
      </c>
      <c r="Z49" s="161">
        <v>1</v>
      </c>
      <c r="AA49" s="370" t="s">
        <v>1430</v>
      </c>
      <c r="AB49" s="156">
        <f>(+Z49+U49+P49+K49)/4</f>
        <v>1</v>
      </c>
      <c r="AC49" s="70"/>
    </row>
    <row r="50" spans="1:29" ht="59.25" customHeight="1">
      <c r="A50" s="179"/>
      <c r="B50" s="181"/>
      <c r="C50" s="184"/>
      <c r="D50" s="181"/>
      <c r="E50" s="181"/>
      <c r="F50" s="181"/>
      <c r="G50" s="17" t="s">
        <v>18</v>
      </c>
      <c r="H50" s="179"/>
      <c r="I50" s="181"/>
      <c r="J50" s="181"/>
      <c r="K50" s="335"/>
      <c r="L50" s="172"/>
      <c r="M50" s="337"/>
      <c r="N50" s="177"/>
      <c r="O50" s="177"/>
      <c r="P50" s="335"/>
      <c r="Q50" s="344"/>
      <c r="R50" s="179"/>
      <c r="S50" s="181"/>
      <c r="T50" s="181"/>
      <c r="U50" s="335"/>
      <c r="V50" s="369"/>
      <c r="W50" s="324"/>
      <c r="X50" s="159"/>
      <c r="Y50" s="159"/>
      <c r="Z50" s="335"/>
      <c r="AA50" s="370"/>
      <c r="AB50" s="157"/>
      <c r="AC50" s="70"/>
    </row>
    <row r="51" spans="1:29" ht="59.25" customHeight="1">
      <c r="A51" s="179"/>
      <c r="B51" s="181"/>
      <c r="C51" s="204"/>
      <c r="D51" s="181"/>
      <c r="E51" s="181"/>
      <c r="F51" s="181"/>
      <c r="G51" s="18" t="s">
        <v>19</v>
      </c>
      <c r="H51" s="179"/>
      <c r="I51" s="181"/>
      <c r="J51" s="181"/>
      <c r="K51" s="335"/>
      <c r="L51" s="172"/>
      <c r="M51" s="337"/>
      <c r="N51" s="177"/>
      <c r="O51" s="177"/>
      <c r="P51" s="335"/>
      <c r="Q51" s="344"/>
      <c r="R51" s="179"/>
      <c r="S51" s="181"/>
      <c r="T51" s="181"/>
      <c r="U51" s="335"/>
      <c r="V51" s="369"/>
      <c r="W51" s="324"/>
      <c r="X51" s="159"/>
      <c r="Y51" s="159"/>
      <c r="Z51" s="335"/>
      <c r="AA51" s="370"/>
      <c r="AB51" s="157"/>
      <c r="AC51" s="70"/>
    </row>
    <row r="52" spans="1:29" ht="59.25" customHeight="1">
      <c r="A52" s="179" t="s">
        <v>221</v>
      </c>
      <c r="B52" s="181" t="s">
        <v>1431</v>
      </c>
      <c r="C52" s="183">
        <v>1</v>
      </c>
      <c r="D52" s="181" t="s">
        <v>222</v>
      </c>
      <c r="E52" s="181" t="s">
        <v>15</v>
      </c>
      <c r="F52" s="181">
        <v>0</v>
      </c>
      <c r="G52" s="118" t="s">
        <v>17</v>
      </c>
      <c r="H52" s="179" t="s">
        <v>1432</v>
      </c>
      <c r="I52" s="181" t="s">
        <v>1433</v>
      </c>
      <c r="J52" s="203" t="s">
        <v>1434</v>
      </c>
      <c r="K52" s="374">
        <v>0.7</v>
      </c>
      <c r="L52" s="336" t="s">
        <v>1435</v>
      </c>
      <c r="M52" s="337" t="s">
        <v>1432</v>
      </c>
      <c r="N52" s="177" t="s">
        <v>1433</v>
      </c>
      <c r="O52" s="177" t="s">
        <v>1436</v>
      </c>
      <c r="P52" s="374">
        <v>0.7</v>
      </c>
      <c r="Q52" s="344" t="s">
        <v>1437</v>
      </c>
      <c r="R52" s="179" t="s">
        <v>1432</v>
      </c>
      <c r="S52" s="181" t="s">
        <v>1433</v>
      </c>
      <c r="T52" s="181" t="s">
        <v>1436</v>
      </c>
      <c r="U52" s="374">
        <v>0.75</v>
      </c>
      <c r="V52" s="369" t="s">
        <v>1438</v>
      </c>
      <c r="W52" s="324" t="s">
        <v>1432</v>
      </c>
      <c r="X52" s="159" t="s">
        <v>1433</v>
      </c>
      <c r="Y52" s="159" t="s">
        <v>1436</v>
      </c>
      <c r="Z52" s="374">
        <v>0.75</v>
      </c>
      <c r="AA52" s="370" t="s">
        <v>1437</v>
      </c>
      <c r="AB52" s="156">
        <f>(+Z52+U52+P52+K52)/4</f>
        <v>0.7250000000000001</v>
      </c>
      <c r="AC52" s="70"/>
    </row>
    <row r="53" spans="1:29" ht="59.25" customHeight="1">
      <c r="A53" s="179"/>
      <c r="B53" s="181"/>
      <c r="C53" s="184"/>
      <c r="D53" s="181"/>
      <c r="E53" s="181"/>
      <c r="F53" s="181"/>
      <c r="G53" s="17" t="s">
        <v>18</v>
      </c>
      <c r="H53" s="179"/>
      <c r="I53" s="181"/>
      <c r="J53" s="184"/>
      <c r="K53" s="375"/>
      <c r="L53" s="336"/>
      <c r="M53" s="337"/>
      <c r="N53" s="177"/>
      <c r="O53" s="177"/>
      <c r="P53" s="375"/>
      <c r="Q53" s="344"/>
      <c r="R53" s="179"/>
      <c r="S53" s="181"/>
      <c r="T53" s="181"/>
      <c r="U53" s="375"/>
      <c r="V53" s="369"/>
      <c r="W53" s="324"/>
      <c r="X53" s="159"/>
      <c r="Y53" s="159"/>
      <c r="Z53" s="375"/>
      <c r="AA53" s="370"/>
      <c r="AB53" s="157"/>
      <c r="AC53" s="70"/>
    </row>
    <row r="54" spans="1:29" ht="59.25" customHeight="1">
      <c r="A54" s="179"/>
      <c r="B54" s="181"/>
      <c r="C54" s="204"/>
      <c r="D54" s="181"/>
      <c r="E54" s="181"/>
      <c r="F54" s="181"/>
      <c r="G54" s="18" t="s">
        <v>19</v>
      </c>
      <c r="H54" s="179"/>
      <c r="I54" s="181"/>
      <c r="J54" s="204"/>
      <c r="K54" s="375"/>
      <c r="L54" s="336"/>
      <c r="M54" s="337"/>
      <c r="N54" s="177"/>
      <c r="O54" s="177"/>
      <c r="P54" s="375"/>
      <c r="Q54" s="344"/>
      <c r="R54" s="179"/>
      <c r="S54" s="181"/>
      <c r="T54" s="181"/>
      <c r="U54" s="375"/>
      <c r="V54" s="369"/>
      <c r="W54" s="324"/>
      <c r="X54" s="159"/>
      <c r="Y54" s="159"/>
      <c r="Z54" s="375"/>
      <c r="AA54" s="370"/>
      <c r="AB54" s="157"/>
      <c r="AC54" s="70"/>
    </row>
    <row r="55" spans="1:29" ht="59.25" customHeight="1">
      <c r="A55" s="179" t="s">
        <v>223</v>
      </c>
      <c r="B55" s="181" t="s">
        <v>1439</v>
      </c>
      <c r="C55" s="183">
        <v>1</v>
      </c>
      <c r="D55" s="181" t="s">
        <v>224</v>
      </c>
      <c r="E55" s="181" t="s">
        <v>15</v>
      </c>
      <c r="F55" s="181" t="s">
        <v>16</v>
      </c>
      <c r="G55" s="118" t="s">
        <v>17</v>
      </c>
      <c r="H55" s="179" t="s">
        <v>498</v>
      </c>
      <c r="I55" s="181" t="s">
        <v>1440</v>
      </c>
      <c r="J55" s="203" t="s">
        <v>1441</v>
      </c>
      <c r="K55" s="161">
        <v>1</v>
      </c>
      <c r="L55" s="336" t="s">
        <v>1442</v>
      </c>
      <c r="M55" s="337" t="s">
        <v>498</v>
      </c>
      <c r="N55" s="177" t="s">
        <v>1440</v>
      </c>
      <c r="O55" s="177" t="s">
        <v>1443</v>
      </c>
      <c r="P55" s="161">
        <v>1</v>
      </c>
      <c r="Q55" s="344" t="s">
        <v>1444</v>
      </c>
      <c r="R55" s="179" t="s">
        <v>498</v>
      </c>
      <c r="S55" s="181" t="s">
        <v>1440</v>
      </c>
      <c r="T55" s="181" t="s">
        <v>1445</v>
      </c>
      <c r="U55" s="161">
        <v>1</v>
      </c>
      <c r="V55" s="700" t="s">
        <v>1446</v>
      </c>
      <c r="W55" s="324" t="s">
        <v>498</v>
      </c>
      <c r="X55" s="159" t="s">
        <v>1440</v>
      </c>
      <c r="Y55" s="159" t="s">
        <v>1447</v>
      </c>
      <c r="Z55" s="161">
        <v>1</v>
      </c>
      <c r="AA55" s="370" t="s">
        <v>1448</v>
      </c>
      <c r="AB55" s="156">
        <f>(+Z55+U55+P55+K55)/4</f>
        <v>1</v>
      </c>
      <c r="AC55" s="70"/>
    </row>
    <row r="56" spans="1:29" ht="59.25" customHeight="1">
      <c r="A56" s="179"/>
      <c r="B56" s="181"/>
      <c r="C56" s="184"/>
      <c r="D56" s="181"/>
      <c r="E56" s="181"/>
      <c r="F56" s="181"/>
      <c r="G56" s="17" t="s">
        <v>18</v>
      </c>
      <c r="H56" s="179"/>
      <c r="I56" s="181"/>
      <c r="J56" s="184"/>
      <c r="K56" s="335"/>
      <c r="L56" s="336"/>
      <c r="M56" s="337"/>
      <c r="N56" s="177"/>
      <c r="O56" s="177"/>
      <c r="P56" s="335"/>
      <c r="Q56" s="344"/>
      <c r="R56" s="179"/>
      <c r="S56" s="181"/>
      <c r="T56" s="181"/>
      <c r="U56" s="335"/>
      <c r="V56" s="700"/>
      <c r="W56" s="324"/>
      <c r="X56" s="159"/>
      <c r="Y56" s="159"/>
      <c r="Z56" s="335"/>
      <c r="AA56" s="370"/>
      <c r="AB56" s="157"/>
      <c r="AC56" s="70"/>
    </row>
    <row r="57" spans="1:29" ht="59.25" customHeight="1">
      <c r="A57" s="179"/>
      <c r="B57" s="181"/>
      <c r="C57" s="204"/>
      <c r="D57" s="181"/>
      <c r="E57" s="181"/>
      <c r="F57" s="181"/>
      <c r="G57" s="18" t="s">
        <v>19</v>
      </c>
      <c r="H57" s="179"/>
      <c r="I57" s="181"/>
      <c r="J57" s="204"/>
      <c r="K57" s="335"/>
      <c r="L57" s="336"/>
      <c r="M57" s="337"/>
      <c r="N57" s="177"/>
      <c r="O57" s="177"/>
      <c r="P57" s="335"/>
      <c r="Q57" s="344"/>
      <c r="R57" s="179"/>
      <c r="S57" s="181"/>
      <c r="T57" s="181"/>
      <c r="U57" s="335"/>
      <c r="V57" s="700"/>
      <c r="W57" s="324"/>
      <c r="X57" s="159"/>
      <c r="Y57" s="159"/>
      <c r="Z57" s="335"/>
      <c r="AA57" s="370"/>
      <c r="AB57" s="157"/>
      <c r="AC57" s="70"/>
    </row>
    <row r="58" spans="1:29" ht="59.25" customHeight="1">
      <c r="A58" s="179" t="s">
        <v>225</v>
      </c>
      <c r="B58" s="181" t="s">
        <v>1449</v>
      </c>
      <c r="C58" s="183">
        <v>1</v>
      </c>
      <c r="D58" s="181" t="s">
        <v>226</v>
      </c>
      <c r="E58" s="181" t="s">
        <v>15</v>
      </c>
      <c r="F58" s="181" t="s">
        <v>16</v>
      </c>
      <c r="G58" s="118" t="s">
        <v>17</v>
      </c>
      <c r="H58" s="179" t="s">
        <v>227</v>
      </c>
      <c r="I58" s="181" t="s">
        <v>1450</v>
      </c>
      <c r="J58" s="203" t="s">
        <v>1451</v>
      </c>
      <c r="K58" s="161">
        <v>0.8</v>
      </c>
      <c r="L58" s="369" t="s">
        <v>499</v>
      </c>
      <c r="M58" s="337" t="s">
        <v>227</v>
      </c>
      <c r="N58" s="177" t="s">
        <v>1450</v>
      </c>
      <c r="O58" s="177" t="s">
        <v>1452</v>
      </c>
      <c r="P58" s="161">
        <v>0.8</v>
      </c>
      <c r="Q58" s="344" t="s">
        <v>1453</v>
      </c>
      <c r="R58" s="179" t="s">
        <v>227</v>
      </c>
      <c r="S58" s="181" t="s">
        <v>1450</v>
      </c>
      <c r="T58" s="181" t="s">
        <v>1452</v>
      </c>
      <c r="U58" s="161">
        <v>0.9</v>
      </c>
      <c r="V58" s="369" t="s">
        <v>1453</v>
      </c>
      <c r="W58" s="324" t="s">
        <v>227</v>
      </c>
      <c r="X58" s="159" t="s">
        <v>1450</v>
      </c>
      <c r="Y58" s="159" t="s">
        <v>1454</v>
      </c>
      <c r="Z58" s="161">
        <v>0.9</v>
      </c>
      <c r="AA58" s="370" t="s">
        <v>1455</v>
      </c>
      <c r="AB58" s="156">
        <f>(+Z58+U58+P58+K58)/4</f>
        <v>0.8500000000000001</v>
      </c>
      <c r="AC58" s="70"/>
    </row>
    <row r="59" spans="1:29" ht="59.25" customHeight="1">
      <c r="A59" s="179"/>
      <c r="B59" s="181"/>
      <c r="C59" s="184"/>
      <c r="D59" s="181"/>
      <c r="E59" s="181"/>
      <c r="F59" s="181"/>
      <c r="G59" s="17" t="s">
        <v>18</v>
      </c>
      <c r="H59" s="179"/>
      <c r="I59" s="181"/>
      <c r="J59" s="184"/>
      <c r="K59" s="335"/>
      <c r="L59" s="369"/>
      <c r="M59" s="337"/>
      <c r="N59" s="177"/>
      <c r="O59" s="177"/>
      <c r="P59" s="335"/>
      <c r="Q59" s="344"/>
      <c r="R59" s="179"/>
      <c r="S59" s="181"/>
      <c r="T59" s="181"/>
      <c r="U59" s="335"/>
      <c r="V59" s="369"/>
      <c r="W59" s="324"/>
      <c r="X59" s="159"/>
      <c r="Y59" s="159"/>
      <c r="Z59" s="335"/>
      <c r="AA59" s="370"/>
      <c r="AB59" s="157"/>
      <c r="AC59" s="70"/>
    </row>
    <row r="60" spans="1:29" ht="59.25" customHeight="1" thickBot="1">
      <c r="A60" s="180"/>
      <c r="B60" s="182"/>
      <c r="C60" s="185"/>
      <c r="D60" s="182"/>
      <c r="E60" s="182"/>
      <c r="F60" s="182"/>
      <c r="G60" s="19" t="s">
        <v>19</v>
      </c>
      <c r="H60" s="180"/>
      <c r="I60" s="182"/>
      <c r="J60" s="185"/>
      <c r="K60" s="456"/>
      <c r="L60" s="379"/>
      <c r="M60" s="378"/>
      <c r="N60" s="178"/>
      <c r="O60" s="178"/>
      <c r="P60" s="456"/>
      <c r="Q60" s="380"/>
      <c r="R60" s="180"/>
      <c r="S60" s="182"/>
      <c r="T60" s="182"/>
      <c r="U60" s="456"/>
      <c r="V60" s="379"/>
      <c r="W60" s="325"/>
      <c r="X60" s="160"/>
      <c r="Y60" s="160"/>
      <c r="Z60" s="456"/>
      <c r="AA60" s="699"/>
      <c r="AB60" s="157"/>
      <c r="AC60" s="70"/>
    </row>
    <row r="61" spans="11:31" ht="39.75" customHeight="1">
      <c r="K61" s="80"/>
      <c r="L61" s="79"/>
      <c r="M61" s="79"/>
      <c r="N61" s="79"/>
      <c r="O61" s="79"/>
      <c r="P61" s="80"/>
      <c r="Q61" s="79"/>
      <c r="R61" s="79"/>
      <c r="S61" s="79"/>
      <c r="T61" s="79"/>
      <c r="U61" s="80"/>
      <c r="V61" s="79"/>
      <c r="W61" s="79"/>
      <c r="X61" s="79"/>
      <c r="Y61" s="79"/>
      <c r="Z61" s="80"/>
      <c r="AA61" s="79"/>
      <c r="AB61" s="139">
        <f>SUM(AB7:AB60)/18</f>
        <v>0.9444444444444444</v>
      </c>
      <c r="AC61" s="140"/>
      <c r="AD61" s="141"/>
      <c r="AE61" s="70"/>
    </row>
  </sheetData>
  <sheetProtection/>
  <mergeCells count="515">
    <mergeCell ref="AB55:AB57"/>
    <mergeCell ref="AB58:AB60"/>
    <mergeCell ref="AB37:AB39"/>
    <mergeCell ref="AB40:AB42"/>
    <mergeCell ref="AB43:AB45"/>
    <mergeCell ref="AB46:AB48"/>
    <mergeCell ref="AB49:AB51"/>
    <mergeCell ref="AB52:AB54"/>
    <mergeCell ref="AB19:AB21"/>
    <mergeCell ref="AB22:AB24"/>
    <mergeCell ref="AB25:AB27"/>
    <mergeCell ref="AB28:AB30"/>
    <mergeCell ref="AB31:AB33"/>
    <mergeCell ref="AB34:AB36"/>
    <mergeCell ref="AB5:AB6"/>
    <mergeCell ref="AB7:AB9"/>
    <mergeCell ref="AB10:AB12"/>
    <mergeCell ref="AB13:AB15"/>
    <mergeCell ref="AB16:AB18"/>
    <mergeCell ref="A5:A6"/>
    <mergeCell ref="B5:B6"/>
    <mergeCell ref="C5:C6"/>
    <mergeCell ref="D5:D6"/>
    <mergeCell ref="Z7:Z9"/>
    <mergeCell ref="A1:B2"/>
    <mergeCell ref="Q49:Q51"/>
    <mergeCell ref="L10:L12"/>
    <mergeCell ref="M10:M12"/>
    <mergeCell ref="J13:J15"/>
    <mergeCell ref="K13:K15"/>
    <mergeCell ref="A10:A12"/>
    <mergeCell ref="B10:B12"/>
    <mergeCell ref="C10:C12"/>
    <mergeCell ref="D10:D12"/>
    <mergeCell ref="AA7:AA9"/>
    <mergeCell ref="X10:X12"/>
    <mergeCell ref="Y10:Y12"/>
    <mergeCell ref="T5:T6"/>
    <mergeCell ref="U5:U6"/>
    <mergeCell ref="V5:V6"/>
    <mergeCell ref="W5:X5"/>
    <mergeCell ref="Y5:Y6"/>
    <mergeCell ref="Z5:Z6"/>
    <mergeCell ref="AA5:AA6"/>
    <mergeCell ref="X13:X15"/>
    <mergeCell ref="Y13:Y15"/>
    <mergeCell ref="O10:O12"/>
    <mergeCell ref="P10:P12"/>
    <mergeCell ref="Q10:Q12"/>
    <mergeCell ref="R10:R12"/>
    <mergeCell ref="T10:T12"/>
    <mergeCell ref="U10:U12"/>
    <mergeCell ref="V10:V12"/>
    <mergeCell ref="W10:W12"/>
    <mergeCell ref="U16:U18"/>
    <mergeCell ref="V16:V18"/>
    <mergeCell ref="W13:W15"/>
    <mergeCell ref="U13:U15"/>
    <mergeCell ref="V13:V15"/>
    <mergeCell ref="O16:O18"/>
    <mergeCell ref="P16:P18"/>
    <mergeCell ref="Q16:Q18"/>
    <mergeCell ref="R16:R18"/>
    <mergeCell ref="P13:P15"/>
    <mergeCell ref="Z13:Z15"/>
    <mergeCell ref="W16:W18"/>
    <mergeCell ref="Q13:Q15"/>
    <mergeCell ref="R13:R15"/>
    <mergeCell ref="S13:S15"/>
    <mergeCell ref="T13:T15"/>
    <mergeCell ref="S16:S18"/>
    <mergeCell ref="T16:T18"/>
    <mergeCell ref="X16:X18"/>
    <mergeCell ref="Y16:Y18"/>
    <mergeCell ref="M19:M21"/>
    <mergeCell ref="N19:N21"/>
    <mergeCell ref="K16:K18"/>
    <mergeCell ref="L16:L18"/>
    <mergeCell ref="M16:M18"/>
    <mergeCell ref="N16:N18"/>
    <mergeCell ref="M22:M24"/>
    <mergeCell ref="N22:N24"/>
    <mergeCell ref="U19:U21"/>
    <mergeCell ref="V19:V21"/>
    <mergeCell ref="R19:R21"/>
    <mergeCell ref="H19:H21"/>
    <mergeCell ref="I19:I21"/>
    <mergeCell ref="J19:J21"/>
    <mergeCell ref="K19:K21"/>
    <mergeCell ref="L19:L21"/>
    <mergeCell ref="U25:U27"/>
    <mergeCell ref="V25:V27"/>
    <mergeCell ref="W25:W27"/>
    <mergeCell ref="X25:X27"/>
    <mergeCell ref="I25:I27"/>
    <mergeCell ref="J25:J27"/>
    <mergeCell ref="K25:K27"/>
    <mergeCell ref="L25:L27"/>
    <mergeCell ref="M25:M27"/>
    <mergeCell ref="N25:N27"/>
    <mergeCell ref="K31:K33"/>
    <mergeCell ref="L31:L33"/>
    <mergeCell ref="Q28:Q30"/>
    <mergeCell ref="R28:R30"/>
    <mergeCell ref="S28:S30"/>
    <mergeCell ref="T28:T30"/>
    <mergeCell ref="O28:O30"/>
    <mergeCell ref="P28:P30"/>
    <mergeCell ref="N28:N30"/>
    <mergeCell ref="S31:S33"/>
    <mergeCell ref="S34:S36"/>
    <mergeCell ref="T34:T36"/>
    <mergeCell ref="M31:M33"/>
    <mergeCell ref="N31:N33"/>
    <mergeCell ref="O31:O33"/>
    <mergeCell ref="P31:P33"/>
    <mergeCell ref="Q31:Q33"/>
    <mergeCell ref="R31:R33"/>
    <mergeCell ref="T31:T33"/>
    <mergeCell ref="W37:W39"/>
    <mergeCell ref="X37:X39"/>
    <mergeCell ref="Y37:Y39"/>
    <mergeCell ref="Z37:Z39"/>
    <mergeCell ref="I34:I36"/>
    <mergeCell ref="J34:J36"/>
    <mergeCell ref="K34:K36"/>
    <mergeCell ref="L34:L36"/>
    <mergeCell ref="R34:R36"/>
    <mergeCell ref="U34:U36"/>
    <mergeCell ref="V40:V42"/>
    <mergeCell ref="W40:W42"/>
    <mergeCell ref="X40:X42"/>
    <mergeCell ref="K40:K42"/>
    <mergeCell ref="L40:L42"/>
    <mergeCell ref="M40:M42"/>
    <mergeCell ref="N40:N42"/>
    <mergeCell ref="R40:R42"/>
    <mergeCell ref="S40:S42"/>
    <mergeCell ref="T40:T42"/>
    <mergeCell ref="Q43:Q45"/>
    <mergeCell ref="R43:R45"/>
    <mergeCell ref="S43:S45"/>
    <mergeCell ref="P46:P48"/>
    <mergeCell ref="Q46:Q48"/>
    <mergeCell ref="U40:U42"/>
    <mergeCell ref="R46:R48"/>
    <mergeCell ref="S46:S48"/>
    <mergeCell ref="T46:T48"/>
    <mergeCell ref="U46:U48"/>
    <mergeCell ref="A46:A48"/>
    <mergeCell ref="B46:B48"/>
    <mergeCell ref="C46:C48"/>
    <mergeCell ref="D46:D48"/>
    <mergeCell ref="Z43:Z45"/>
    <mergeCell ref="AA43:AA45"/>
    <mergeCell ref="V46:V48"/>
    <mergeCell ref="W46:W48"/>
    <mergeCell ref="O43:O45"/>
    <mergeCell ref="P43:P45"/>
    <mergeCell ref="L46:L48"/>
    <mergeCell ref="M46:M48"/>
    <mergeCell ref="N46:N48"/>
    <mergeCell ref="O46:O48"/>
    <mergeCell ref="R49:R51"/>
    <mergeCell ref="S49:S51"/>
    <mergeCell ref="U49:U51"/>
    <mergeCell ref="H49:H51"/>
    <mergeCell ref="I49:I51"/>
    <mergeCell ref="J49:J51"/>
    <mergeCell ref="T52:T54"/>
    <mergeCell ref="U52:U54"/>
    <mergeCell ref="H52:H54"/>
    <mergeCell ref="I52:I54"/>
    <mergeCell ref="J52:J54"/>
    <mergeCell ref="R52:R54"/>
    <mergeCell ref="L52:L54"/>
    <mergeCell ref="M52:M54"/>
    <mergeCell ref="L55:L57"/>
    <mergeCell ref="M55:M57"/>
    <mergeCell ref="T49:T51"/>
    <mergeCell ref="Q52:Q54"/>
    <mergeCell ref="Q55:Q57"/>
    <mergeCell ref="K52:K54"/>
    <mergeCell ref="H55:H57"/>
    <mergeCell ref="I55:I57"/>
    <mergeCell ref="J55:J57"/>
    <mergeCell ref="K55:K57"/>
    <mergeCell ref="Z55:Z57"/>
    <mergeCell ref="S52:S54"/>
    <mergeCell ref="W52:W54"/>
    <mergeCell ref="X52:X54"/>
    <mergeCell ref="Y52:Y54"/>
    <mergeCell ref="N58:N60"/>
    <mergeCell ref="O58:O60"/>
    <mergeCell ref="T55:T57"/>
    <mergeCell ref="U55:U57"/>
    <mergeCell ref="V55:V57"/>
    <mergeCell ref="N52:N54"/>
    <mergeCell ref="O52:O54"/>
    <mergeCell ref="P52:P54"/>
    <mergeCell ref="V52:V54"/>
    <mergeCell ref="P55:P57"/>
    <mergeCell ref="Z58:Z60"/>
    <mergeCell ref="AA58:AA60"/>
    <mergeCell ref="P58:P60"/>
    <mergeCell ref="Q58:Q60"/>
    <mergeCell ref="R58:R60"/>
    <mergeCell ref="S58:S60"/>
    <mergeCell ref="U58:U60"/>
    <mergeCell ref="V58:V60"/>
    <mergeCell ref="C1:AA2"/>
    <mergeCell ref="A3:B3"/>
    <mergeCell ref="C3:AA3"/>
    <mergeCell ref="A4:AA4"/>
    <mergeCell ref="E5:E6"/>
    <mergeCell ref="F5:F6"/>
    <mergeCell ref="G5:G6"/>
    <mergeCell ref="H5:I5"/>
    <mergeCell ref="J5:J6"/>
    <mergeCell ref="K5:K6"/>
    <mergeCell ref="L5:L6"/>
    <mergeCell ref="M5:N5"/>
    <mergeCell ref="O5:O6"/>
    <mergeCell ref="P5:P6"/>
    <mergeCell ref="Q5:Q6"/>
    <mergeCell ref="R5:S5"/>
    <mergeCell ref="A7:A9"/>
    <mergeCell ref="B7:B9"/>
    <mergeCell ref="C7:C9"/>
    <mergeCell ref="D7:D9"/>
    <mergeCell ref="E7:E9"/>
    <mergeCell ref="F7:F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E10:E12"/>
    <mergeCell ref="F10:F12"/>
    <mergeCell ref="H10:H12"/>
    <mergeCell ref="I10:I12"/>
    <mergeCell ref="J10:J12"/>
    <mergeCell ref="K10:K12"/>
    <mergeCell ref="N10:N12"/>
    <mergeCell ref="S10:S12"/>
    <mergeCell ref="Z10:Z12"/>
    <mergeCell ref="AA10:AA12"/>
    <mergeCell ref="A13:A15"/>
    <mergeCell ref="B13:B15"/>
    <mergeCell ref="C13:C15"/>
    <mergeCell ref="D13:D15"/>
    <mergeCell ref="E13:E15"/>
    <mergeCell ref="F13:F15"/>
    <mergeCell ref="H13:H15"/>
    <mergeCell ref="I13:I15"/>
    <mergeCell ref="L13:L15"/>
    <mergeCell ref="M13:M15"/>
    <mergeCell ref="N13:N15"/>
    <mergeCell ref="O13:O15"/>
    <mergeCell ref="AA13:AA15"/>
    <mergeCell ref="A16:A18"/>
    <mergeCell ref="B16:B18"/>
    <mergeCell ref="C16:C18"/>
    <mergeCell ref="D16:D18"/>
    <mergeCell ref="E16:E18"/>
    <mergeCell ref="F16:F18"/>
    <mergeCell ref="H16:H18"/>
    <mergeCell ref="I16:I18"/>
    <mergeCell ref="J16:J18"/>
    <mergeCell ref="Z16:Z18"/>
    <mergeCell ref="AA16:AA18"/>
    <mergeCell ref="A19:A21"/>
    <mergeCell ref="B19:B21"/>
    <mergeCell ref="C19:C21"/>
    <mergeCell ref="D19:D21"/>
    <mergeCell ref="E19:E21"/>
    <mergeCell ref="F19:F21"/>
    <mergeCell ref="O19:O21"/>
    <mergeCell ref="P19:P21"/>
    <mergeCell ref="Q19:Q21"/>
    <mergeCell ref="W19:W21"/>
    <mergeCell ref="X19:X21"/>
    <mergeCell ref="Y19:Y21"/>
    <mergeCell ref="S19:S21"/>
    <mergeCell ref="T19:T21"/>
    <mergeCell ref="Z19:Z21"/>
    <mergeCell ref="AA19:AA21"/>
    <mergeCell ref="A22:A24"/>
    <mergeCell ref="B22:B24"/>
    <mergeCell ref="C22:C24"/>
    <mergeCell ref="D22:D24"/>
    <mergeCell ref="E22:E24"/>
    <mergeCell ref="F22:F24"/>
    <mergeCell ref="H22:H24"/>
    <mergeCell ref="I22:I24"/>
    <mergeCell ref="J22:J24"/>
    <mergeCell ref="K22:K24"/>
    <mergeCell ref="L22:L24"/>
    <mergeCell ref="S22:S24"/>
    <mergeCell ref="T22:T24"/>
    <mergeCell ref="U22:U24"/>
    <mergeCell ref="O22:O24"/>
    <mergeCell ref="P22:P24"/>
    <mergeCell ref="Q22:Q24"/>
    <mergeCell ref="R22:R24"/>
    <mergeCell ref="V22:V24"/>
    <mergeCell ref="W22:W24"/>
    <mergeCell ref="X22:X24"/>
    <mergeCell ref="Y22:Y24"/>
    <mergeCell ref="Z22:Z24"/>
    <mergeCell ref="AA22:AA24"/>
    <mergeCell ref="A25:A27"/>
    <mergeCell ref="B25:B27"/>
    <mergeCell ref="C25:C27"/>
    <mergeCell ref="D25:D27"/>
    <mergeCell ref="E25:E27"/>
    <mergeCell ref="F25:F27"/>
    <mergeCell ref="H25:H27"/>
    <mergeCell ref="O25:O27"/>
    <mergeCell ref="P25:P27"/>
    <mergeCell ref="Q25:Q27"/>
    <mergeCell ref="R25:R27"/>
    <mergeCell ref="S25:S27"/>
    <mergeCell ref="T25:T27"/>
    <mergeCell ref="Y25:Y27"/>
    <mergeCell ref="Z25:Z27"/>
    <mergeCell ref="AA25:AA27"/>
    <mergeCell ref="A28:A30"/>
    <mergeCell ref="B28:B30"/>
    <mergeCell ref="C28:C30"/>
    <mergeCell ref="D28:D30"/>
    <mergeCell ref="E28:E30"/>
    <mergeCell ref="F28:F30"/>
    <mergeCell ref="H28:H30"/>
    <mergeCell ref="I28:I30"/>
    <mergeCell ref="J28:J30"/>
    <mergeCell ref="K28:K30"/>
    <mergeCell ref="L28:L30"/>
    <mergeCell ref="M28:M30"/>
    <mergeCell ref="U28:U30"/>
    <mergeCell ref="V28:V30"/>
    <mergeCell ref="W28:W30"/>
    <mergeCell ref="X28:X30"/>
    <mergeCell ref="Y28:Y30"/>
    <mergeCell ref="Z28:Z30"/>
    <mergeCell ref="AA28:AA30"/>
    <mergeCell ref="A31:A33"/>
    <mergeCell ref="B31:B33"/>
    <mergeCell ref="C31:C33"/>
    <mergeCell ref="D31:D33"/>
    <mergeCell ref="E31:E33"/>
    <mergeCell ref="F31:F33"/>
    <mergeCell ref="H31:H33"/>
    <mergeCell ref="I31:I33"/>
    <mergeCell ref="J31:J33"/>
    <mergeCell ref="U31:U33"/>
    <mergeCell ref="V31:V33"/>
    <mergeCell ref="Y31:Y33"/>
    <mergeCell ref="Z31:Z33"/>
    <mergeCell ref="AA31:AA33"/>
    <mergeCell ref="W31:W33"/>
    <mergeCell ref="X31:X33"/>
    <mergeCell ref="A34:A36"/>
    <mergeCell ref="B34:B36"/>
    <mergeCell ref="C34:C36"/>
    <mergeCell ref="D34:D36"/>
    <mergeCell ref="E34:E36"/>
    <mergeCell ref="F34:F36"/>
    <mergeCell ref="H34:H36"/>
    <mergeCell ref="M34:M36"/>
    <mergeCell ref="N34:N36"/>
    <mergeCell ref="O34:O36"/>
    <mergeCell ref="P34:P36"/>
    <mergeCell ref="Q34:Q36"/>
    <mergeCell ref="V34:V36"/>
    <mergeCell ref="W34:W36"/>
    <mergeCell ref="X34:X36"/>
    <mergeCell ref="Y34:Y36"/>
    <mergeCell ref="Z34:Z36"/>
    <mergeCell ref="AA34:AA36"/>
    <mergeCell ref="A37:A39"/>
    <mergeCell ref="B37:B39"/>
    <mergeCell ref="C37:C39"/>
    <mergeCell ref="D37:D39"/>
    <mergeCell ref="E37:E39"/>
    <mergeCell ref="F37:F39"/>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AA37:AA39"/>
    <mergeCell ref="A40:A42"/>
    <mergeCell ref="B40:B42"/>
    <mergeCell ref="C40:C42"/>
    <mergeCell ref="D40:D42"/>
    <mergeCell ref="E40:E42"/>
    <mergeCell ref="F40:F42"/>
    <mergeCell ref="H40:H42"/>
    <mergeCell ref="I40:I42"/>
    <mergeCell ref="J40:J42"/>
    <mergeCell ref="O40:O42"/>
    <mergeCell ref="P40:P42"/>
    <mergeCell ref="Q40:Q42"/>
    <mergeCell ref="Y40:Y42"/>
    <mergeCell ref="Z40:Z42"/>
    <mergeCell ref="AA40:AA42"/>
    <mergeCell ref="A43:A45"/>
    <mergeCell ref="B43:B45"/>
    <mergeCell ref="C43:C45"/>
    <mergeCell ref="D43:D45"/>
    <mergeCell ref="E43:E45"/>
    <mergeCell ref="F43:F45"/>
    <mergeCell ref="H43:H45"/>
    <mergeCell ref="I43:I45"/>
    <mergeCell ref="J43:J45"/>
    <mergeCell ref="K43:K45"/>
    <mergeCell ref="L43:L45"/>
    <mergeCell ref="M43:M45"/>
    <mergeCell ref="N43:N45"/>
    <mergeCell ref="T43:T45"/>
    <mergeCell ref="U43:U45"/>
    <mergeCell ref="V43:V45"/>
    <mergeCell ref="W43:W45"/>
    <mergeCell ref="X43:X45"/>
    <mergeCell ref="Y43:Y45"/>
    <mergeCell ref="E46:E48"/>
    <mergeCell ref="F46:F48"/>
    <mergeCell ref="H46:H48"/>
    <mergeCell ref="I46:I48"/>
    <mergeCell ref="J46:J48"/>
    <mergeCell ref="K46:K48"/>
    <mergeCell ref="X46:X48"/>
    <mergeCell ref="Y46:Y48"/>
    <mergeCell ref="Z46:Z48"/>
    <mergeCell ref="AA46:AA48"/>
    <mergeCell ref="A49:A51"/>
    <mergeCell ref="B49:B51"/>
    <mergeCell ref="C49:C51"/>
    <mergeCell ref="D49:D51"/>
    <mergeCell ref="E49:E51"/>
    <mergeCell ref="F49:F51"/>
    <mergeCell ref="K49:K51"/>
    <mergeCell ref="L49:L51"/>
    <mergeCell ref="M49:M51"/>
    <mergeCell ref="N49:N51"/>
    <mergeCell ref="O49:O51"/>
    <mergeCell ref="P49:P51"/>
    <mergeCell ref="V49:V51"/>
    <mergeCell ref="W49:W51"/>
    <mergeCell ref="X49:X51"/>
    <mergeCell ref="Y49:Y51"/>
    <mergeCell ref="Z49:Z51"/>
    <mergeCell ref="AA49:AA51"/>
    <mergeCell ref="A52:A54"/>
    <mergeCell ref="B52:B54"/>
    <mergeCell ref="C52:C54"/>
    <mergeCell ref="D52:D54"/>
    <mergeCell ref="E52:E54"/>
    <mergeCell ref="F52:F54"/>
    <mergeCell ref="Z52:Z54"/>
    <mergeCell ref="AA52:AA54"/>
    <mergeCell ref="A55:A57"/>
    <mergeCell ref="B55:B57"/>
    <mergeCell ref="C55:C57"/>
    <mergeCell ref="D55:D57"/>
    <mergeCell ref="E55:E57"/>
    <mergeCell ref="F55:F57"/>
    <mergeCell ref="N55:N57"/>
    <mergeCell ref="O55:O57"/>
    <mergeCell ref="X55:X57"/>
    <mergeCell ref="Y55:Y57"/>
    <mergeCell ref="W55:W57"/>
    <mergeCell ref="R55:R57"/>
    <mergeCell ref="S55:S57"/>
    <mergeCell ref="AA55:AA57"/>
    <mergeCell ref="A58:A60"/>
    <mergeCell ref="B58:B60"/>
    <mergeCell ref="C58:C60"/>
    <mergeCell ref="D58:D60"/>
    <mergeCell ref="E58:E60"/>
    <mergeCell ref="F58:F60"/>
    <mergeCell ref="H58:H60"/>
    <mergeCell ref="I58:I60"/>
    <mergeCell ref="J58:J60"/>
    <mergeCell ref="W58:W60"/>
    <mergeCell ref="X58:X60"/>
    <mergeCell ref="Y58:Y60"/>
    <mergeCell ref="K58:K60"/>
    <mergeCell ref="L58:L60"/>
    <mergeCell ref="M58:M60"/>
    <mergeCell ref="T58:T60"/>
  </mergeCells>
  <printOptions/>
  <pageMargins left="0.7" right="0.7" top="0.75" bottom="0.75" header="0.3" footer="0.3"/>
  <pageSetup orientation="portrait"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AC122"/>
  <sheetViews>
    <sheetView zoomScalePageLayoutView="0" workbookViewId="0" topLeftCell="C105">
      <selection activeCell="AB52" sqref="AB52:AB54"/>
    </sheetView>
  </sheetViews>
  <sheetFormatPr defaultColWidth="11.421875" defaultRowHeight="15"/>
  <cols>
    <col min="1" max="1" width="44.421875" style="61" customWidth="1"/>
    <col min="2" max="2" width="29.421875" style="61" customWidth="1"/>
    <col min="3" max="3" width="27.57421875" style="61" customWidth="1"/>
    <col min="4" max="4" width="17.7109375" style="61" customWidth="1"/>
    <col min="5" max="5" width="11.421875" style="61" customWidth="1"/>
    <col min="6" max="6" width="12.421875" style="61" customWidth="1"/>
    <col min="7" max="7" width="22.140625" style="61" customWidth="1"/>
    <col min="8" max="8" width="24.8515625" style="61" customWidth="1"/>
    <col min="9" max="9" width="17.28125" style="61" customWidth="1"/>
    <col min="10" max="10" width="18.57421875" style="61" customWidth="1"/>
    <col min="11" max="11" width="12.421875" style="61" customWidth="1"/>
    <col min="12" max="12" width="21.57421875" style="61" customWidth="1"/>
    <col min="13" max="13" width="23.421875" style="61" customWidth="1"/>
    <col min="14" max="14" width="14.28125" style="61" customWidth="1"/>
    <col min="15" max="15" width="25.00390625" style="61" customWidth="1"/>
    <col min="16" max="16" width="11.421875" style="61" customWidth="1"/>
    <col min="17" max="17" width="19.57421875" style="61" customWidth="1"/>
    <col min="18" max="18" width="22.7109375" style="61" customWidth="1"/>
    <col min="19" max="19" width="14.28125" style="61" customWidth="1"/>
    <col min="20" max="20" width="21.00390625" style="61" customWidth="1"/>
    <col min="21" max="21" width="11.421875" style="61" customWidth="1"/>
    <col min="22" max="22" width="15.57421875" style="61" customWidth="1"/>
    <col min="23" max="23" width="26.00390625" style="61" customWidth="1"/>
    <col min="24" max="24" width="11.421875" style="61" customWidth="1"/>
    <col min="25" max="25" width="33.8515625" style="61" customWidth="1"/>
    <col min="26" max="26" width="11.421875" style="61" customWidth="1"/>
    <col min="27" max="27" width="19.28125" style="61" customWidth="1"/>
    <col min="28" max="28" width="15.28125" style="45" customWidth="1"/>
    <col min="29" max="16384" width="11.421875" style="61" customWidth="1"/>
  </cols>
  <sheetData>
    <row r="1" spans="1:28" ht="15" customHeight="1">
      <c r="A1" s="226"/>
      <c r="B1" s="227"/>
      <c r="C1" s="575" t="s">
        <v>1011</v>
      </c>
      <c r="D1" s="575"/>
      <c r="E1" s="575"/>
      <c r="F1" s="575"/>
      <c r="G1" s="575"/>
      <c r="H1" s="575"/>
      <c r="I1" s="575"/>
      <c r="J1" s="575"/>
      <c r="K1" s="575"/>
      <c r="L1" s="575"/>
      <c r="M1" s="575"/>
      <c r="N1" s="575"/>
      <c r="O1" s="575"/>
      <c r="P1" s="575"/>
      <c r="Q1" s="575"/>
      <c r="R1" s="575"/>
      <c r="S1" s="575"/>
      <c r="T1" s="575"/>
      <c r="U1" s="575"/>
      <c r="V1" s="575"/>
      <c r="W1" s="575"/>
      <c r="X1" s="575"/>
      <c r="Y1" s="575"/>
      <c r="Z1" s="575"/>
      <c r="AA1" s="575"/>
      <c r="AB1" s="576"/>
    </row>
    <row r="2" spans="1:28" ht="12.75">
      <c r="A2" s="228"/>
      <c r="B2" s="229"/>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9"/>
    </row>
    <row r="3" spans="1:28" ht="12.75">
      <c r="A3" s="228"/>
      <c r="B3" s="229"/>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9"/>
    </row>
    <row r="4" spans="1:28" ht="23.25" customHeight="1">
      <c r="A4" s="230"/>
      <c r="B4" s="23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2"/>
    </row>
    <row r="5" spans="1:27" ht="21" customHeight="1">
      <c r="A5" s="583" t="s">
        <v>590</v>
      </c>
      <c r="B5" s="584"/>
      <c r="C5" s="54"/>
      <c r="D5" s="586"/>
      <c r="E5" s="586"/>
      <c r="F5" s="586"/>
      <c r="G5" s="586"/>
      <c r="H5" s="586"/>
      <c r="I5" s="586"/>
      <c r="J5" s="586"/>
      <c r="K5" s="586"/>
      <c r="L5" s="586"/>
      <c r="M5" s="586"/>
      <c r="N5" s="586"/>
      <c r="O5" s="586"/>
      <c r="P5" s="586"/>
      <c r="Q5" s="586"/>
      <c r="R5" s="586"/>
      <c r="S5" s="586"/>
      <c r="T5" s="586"/>
      <c r="U5" s="586"/>
      <c r="V5" s="586"/>
      <c r="W5" s="586"/>
      <c r="X5" s="586"/>
      <c r="Y5" s="586"/>
      <c r="Z5" s="586"/>
      <c r="AA5" s="611"/>
    </row>
    <row r="6" spans="1:27" ht="13.5" customHeight="1" thickBot="1">
      <c r="A6" s="274" t="s">
        <v>228</v>
      </c>
      <c r="B6" s="275"/>
      <c r="C6" s="275"/>
      <c r="D6" s="275"/>
      <c r="E6" s="275"/>
      <c r="F6" s="275"/>
      <c r="G6" s="275"/>
      <c r="H6" s="276"/>
      <c r="I6" s="276"/>
      <c r="J6" s="276"/>
      <c r="K6" s="276"/>
      <c r="L6" s="276"/>
      <c r="M6" s="275"/>
      <c r="N6" s="275"/>
      <c r="O6" s="275"/>
      <c r="P6" s="275"/>
      <c r="Q6" s="275"/>
      <c r="R6" s="275"/>
      <c r="S6" s="275"/>
      <c r="T6" s="275"/>
      <c r="U6" s="275"/>
      <c r="V6" s="275"/>
      <c r="W6" s="276"/>
      <c r="X6" s="276"/>
      <c r="Y6" s="276"/>
      <c r="Z6" s="276"/>
      <c r="AA6" s="277"/>
    </row>
    <row r="7" spans="1:27" ht="15.75" customHeight="1" thickBot="1">
      <c r="A7" s="71"/>
      <c r="B7" s="72"/>
      <c r="C7" s="72"/>
      <c r="D7" s="72"/>
      <c r="E7" s="72"/>
      <c r="F7" s="72"/>
      <c r="G7" s="72"/>
      <c r="H7" s="562" t="s">
        <v>22</v>
      </c>
      <c r="I7" s="563"/>
      <c r="J7" s="563"/>
      <c r="K7" s="563"/>
      <c r="L7" s="564"/>
      <c r="M7" s="740" t="s">
        <v>23</v>
      </c>
      <c r="N7" s="741"/>
      <c r="O7" s="741"/>
      <c r="P7" s="741"/>
      <c r="Q7" s="742"/>
      <c r="R7" s="743" t="s">
        <v>24</v>
      </c>
      <c r="S7" s="744"/>
      <c r="T7" s="744"/>
      <c r="U7" s="744"/>
      <c r="V7" s="744"/>
      <c r="W7" s="571" t="s">
        <v>25</v>
      </c>
      <c r="X7" s="572"/>
      <c r="Y7" s="572"/>
      <c r="Z7" s="572"/>
      <c r="AA7" s="573"/>
    </row>
    <row r="8" spans="1:28" ht="20.25" customHeight="1">
      <c r="A8" s="343" t="s">
        <v>343</v>
      </c>
      <c r="B8" s="745" t="s">
        <v>2</v>
      </c>
      <c r="C8" s="338" t="s">
        <v>320</v>
      </c>
      <c r="D8" s="340" t="s">
        <v>21</v>
      </c>
      <c r="E8" s="340" t="s">
        <v>4</v>
      </c>
      <c r="F8" s="340" t="s">
        <v>5</v>
      </c>
      <c r="G8" s="340" t="s">
        <v>6</v>
      </c>
      <c r="H8" s="340" t="s">
        <v>7</v>
      </c>
      <c r="I8" s="340"/>
      <c r="J8" s="48"/>
      <c r="K8" s="338" t="s">
        <v>11</v>
      </c>
      <c r="L8" s="340" t="s">
        <v>8</v>
      </c>
      <c r="M8" s="340" t="s">
        <v>7</v>
      </c>
      <c r="N8" s="340"/>
      <c r="O8" s="340" t="s">
        <v>3</v>
      </c>
      <c r="P8" s="338" t="s">
        <v>12</v>
      </c>
      <c r="Q8" s="340" t="s">
        <v>8</v>
      </c>
      <c r="R8" s="340" t="s">
        <v>7</v>
      </c>
      <c r="S8" s="340"/>
      <c r="T8" s="340" t="s">
        <v>3</v>
      </c>
      <c r="U8" s="338" t="s">
        <v>13</v>
      </c>
      <c r="V8" s="341" t="s">
        <v>8</v>
      </c>
      <c r="W8" s="343" t="s">
        <v>7</v>
      </c>
      <c r="X8" s="340"/>
      <c r="Y8" s="340" t="s">
        <v>3</v>
      </c>
      <c r="Z8" s="338" t="s">
        <v>14</v>
      </c>
      <c r="AA8" s="341" t="s">
        <v>8</v>
      </c>
      <c r="AB8" s="158" t="s">
        <v>1118</v>
      </c>
    </row>
    <row r="9" spans="1:28" ht="36.75" customHeight="1">
      <c r="A9" s="345"/>
      <c r="B9" s="158"/>
      <c r="C9" s="732"/>
      <c r="D9" s="158"/>
      <c r="E9" s="158"/>
      <c r="F9" s="158"/>
      <c r="G9" s="158"/>
      <c r="H9" s="52" t="s">
        <v>9</v>
      </c>
      <c r="I9" s="55" t="s">
        <v>10</v>
      </c>
      <c r="J9" s="49" t="s">
        <v>3</v>
      </c>
      <c r="K9" s="339"/>
      <c r="L9" s="158"/>
      <c r="M9" s="55" t="s">
        <v>9</v>
      </c>
      <c r="N9" s="55" t="s">
        <v>10</v>
      </c>
      <c r="O9" s="158"/>
      <c r="P9" s="339"/>
      <c r="Q9" s="158"/>
      <c r="R9" s="55" t="s">
        <v>9</v>
      </c>
      <c r="S9" s="55" t="s">
        <v>10</v>
      </c>
      <c r="T9" s="158"/>
      <c r="U9" s="339"/>
      <c r="V9" s="342"/>
      <c r="W9" s="13" t="s">
        <v>9</v>
      </c>
      <c r="X9" s="55" t="s">
        <v>10</v>
      </c>
      <c r="Y9" s="158"/>
      <c r="Z9" s="339"/>
      <c r="AA9" s="342"/>
      <c r="AB9" s="158"/>
    </row>
    <row r="10" spans="1:28" ht="31.5" customHeight="1">
      <c r="A10" s="179" t="s">
        <v>229</v>
      </c>
      <c r="B10" s="181" t="s">
        <v>230</v>
      </c>
      <c r="C10" s="183">
        <v>1</v>
      </c>
      <c r="D10" s="181" t="s">
        <v>1012</v>
      </c>
      <c r="E10" s="181" t="s">
        <v>15</v>
      </c>
      <c r="F10" s="181" t="s">
        <v>16</v>
      </c>
      <c r="G10" s="111" t="s">
        <v>17</v>
      </c>
      <c r="H10" s="181" t="s">
        <v>231</v>
      </c>
      <c r="I10" s="181" t="s">
        <v>1013</v>
      </c>
      <c r="J10" s="203" t="s">
        <v>345</v>
      </c>
      <c r="K10" s="733">
        <v>0.9</v>
      </c>
      <c r="L10" s="200" t="s">
        <v>349</v>
      </c>
      <c r="M10" s="177" t="s">
        <v>231</v>
      </c>
      <c r="N10" s="177" t="s">
        <v>1013</v>
      </c>
      <c r="O10" s="177" t="s">
        <v>1014</v>
      </c>
      <c r="P10" s="722">
        <v>1</v>
      </c>
      <c r="Q10" s="177" t="s">
        <v>1015</v>
      </c>
      <c r="R10" s="181" t="s">
        <v>231</v>
      </c>
      <c r="S10" s="177" t="s">
        <v>1013</v>
      </c>
      <c r="T10" s="177" t="s">
        <v>835</v>
      </c>
      <c r="U10" s="722">
        <v>0.8</v>
      </c>
      <c r="V10" s="177" t="s">
        <v>836</v>
      </c>
      <c r="W10" s="324" t="s">
        <v>231</v>
      </c>
      <c r="X10" s="177" t="s">
        <v>1013</v>
      </c>
      <c r="Y10" s="177" t="s">
        <v>1119</v>
      </c>
      <c r="Z10" s="722">
        <v>0.7</v>
      </c>
      <c r="AA10" s="177" t="s">
        <v>1120</v>
      </c>
      <c r="AB10" s="156">
        <f>(+Z10+U10+P10+K10)/4</f>
        <v>0.85</v>
      </c>
    </row>
    <row r="11" spans="1:28" ht="24">
      <c r="A11" s="179"/>
      <c r="B11" s="181"/>
      <c r="C11" s="184"/>
      <c r="D11" s="181"/>
      <c r="E11" s="181"/>
      <c r="F11" s="181"/>
      <c r="G11" s="26" t="s">
        <v>18</v>
      </c>
      <c r="H11" s="181"/>
      <c r="I11" s="181"/>
      <c r="J11" s="184"/>
      <c r="K11" s="734"/>
      <c r="L11" s="201"/>
      <c r="M11" s="177"/>
      <c r="N11" s="177"/>
      <c r="O11" s="177"/>
      <c r="P11" s="723"/>
      <c r="Q11" s="177"/>
      <c r="R11" s="181"/>
      <c r="S11" s="177"/>
      <c r="T11" s="177"/>
      <c r="U11" s="723"/>
      <c r="V11" s="177"/>
      <c r="W11" s="324"/>
      <c r="X11" s="177"/>
      <c r="Y11" s="177"/>
      <c r="Z11" s="723"/>
      <c r="AA11" s="177"/>
      <c r="AB11" s="252"/>
    </row>
    <row r="12" spans="1:28" ht="122.25" customHeight="1">
      <c r="A12" s="179"/>
      <c r="B12" s="181"/>
      <c r="C12" s="204"/>
      <c r="D12" s="181"/>
      <c r="E12" s="181"/>
      <c r="F12" s="181"/>
      <c r="G12" s="27" t="s">
        <v>19</v>
      </c>
      <c r="H12" s="181"/>
      <c r="I12" s="181"/>
      <c r="J12" s="204"/>
      <c r="K12" s="734"/>
      <c r="L12" s="202"/>
      <c r="M12" s="177"/>
      <c r="N12" s="177"/>
      <c r="O12" s="177"/>
      <c r="P12" s="723"/>
      <c r="Q12" s="177"/>
      <c r="R12" s="181"/>
      <c r="S12" s="177"/>
      <c r="T12" s="177"/>
      <c r="U12" s="723"/>
      <c r="V12" s="177"/>
      <c r="W12" s="324"/>
      <c r="X12" s="177"/>
      <c r="Y12" s="177"/>
      <c r="Z12" s="723"/>
      <c r="AA12" s="177"/>
      <c r="AB12" s="252"/>
    </row>
    <row r="13" spans="1:28" ht="31.5" customHeight="1">
      <c r="A13" s="179" t="s">
        <v>232</v>
      </c>
      <c r="B13" s="181" t="s">
        <v>111</v>
      </c>
      <c r="C13" s="203" t="s">
        <v>1016</v>
      </c>
      <c r="D13" s="181" t="s">
        <v>233</v>
      </c>
      <c r="E13" s="181" t="s">
        <v>15</v>
      </c>
      <c r="F13" s="181" t="s">
        <v>16</v>
      </c>
      <c r="G13" s="111" t="s">
        <v>17</v>
      </c>
      <c r="H13" s="181" t="s">
        <v>234</v>
      </c>
      <c r="I13" s="181" t="s">
        <v>1017</v>
      </c>
      <c r="J13" s="183" t="s">
        <v>1155</v>
      </c>
      <c r="K13" s="733">
        <v>0.8</v>
      </c>
      <c r="L13" s="181" t="s">
        <v>1018</v>
      </c>
      <c r="M13" s="177" t="s">
        <v>234</v>
      </c>
      <c r="N13" s="177" t="s">
        <v>1017</v>
      </c>
      <c r="O13" s="177" t="s">
        <v>1156</v>
      </c>
      <c r="P13" s="722">
        <v>0.7</v>
      </c>
      <c r="Q13" s="177" t="s">
        <v>1018</v>
      </c>
      <c r="R13" s="181" t="s">
        <v>234</v>
      </c>
      <c r="S13" s="177" t="s">
        <v>1017</v>
      </c>
      <c r="T13" s="177" t="s">
        <v>1121</v>
      </c>
      <c r="U13" s="722">
        <v>0.9</v>
      </c>
      <c r="V13" s="177" t="s">
        <v>1122</v>
      </c>
      <c r="W13" s="324" t="s">
        <v>234</v>
      </c>
      <c r="X13" s="177" t="s">
        <v>1017</v>
      </c>
      <c r="Y13" s="177" t="s">
        <v>1121</v>
      </c>
      <c r="Z13" s="722">
        <v>0.8</v>
      </c>
      <c r="AA13" s="177" t="s">
        <v>1122</v>
      </c>
      <c r="AB13" s="710">
        <f>(+Z13+U13+P13+K13)/4</f>
        <v>0.8</v>
      </c>
    </row>
    <row r="14" spans="1:28" ht="24">
      <c r="A14" s="179"/>
      <c r="B14" s="181"/>
      <c r="C14" s="184"/>
      <c r="D14" s="181"/>
      <c r="E14" s="181"/>
      <c r="F14" s="181"/>
      <c r="G14" s="26" t="s">
        <v>18</v>
      </c>
      <c r="H14" s="181"/>
      <c r="I14" s="181"/>
      <c r="J14" s="184"/>
      <c r="K14" s="734"/>
      <c r="L14" s="181"/>
      <c r="M14" s="177"/>
      <c r="N14" s="177"/>
      <c r="O14" s="177"/>
      <c r="P14" s="723"/>
      <c r="Q14" s="177"/>
      <c r="R14" s="181"/>
      <c r="S14" s="177"/>
      <c r="T14" s="177"/>
      <c r="U14" s="723"/>
      <c r="V14" s="177"/>
      <c r="W14" s="324"/>
      <c r="X14" s="177"/>
      <c r="Y14" s="177"/>
      <c r="Z14" s="723"/>
      <c r="AA14" s="177"/>
      <c r="AB14" s="711"/>
    </row>
    <row r="15" spans="1:28" ht="150" customHeight="1">
      <c r="A15" s="179"/>
      <c r="B15" s="181"/>
      <c r="C15" s="204"/>
      <c r="D15" s="181"/>
      <c r="E15" s="181"/>
      <c r="F15" s="181"/>
      <c r="G15" s="27" t="s">
        <v>19</v>
      </c>
      <c r="H15" s="181"/>
      <c r="I15" s="181"/>
      <c r="J15" s="204"/>
      <c r="K15" s="734"/>
      <c r="L15" s="181"/>
      <c r="M15" s="177"/>
      <c r="N15" s="177"/>
      <c r="O15" s="177"/>
      <c r="P15" s="723"/>
      <c r="Q15" s="177"/>
      <c r="R15" s="181"/>
      <c r="S15" s="177"/>
      <c r="T15" s="177"/>
      <c r="U15" s="723"/>
      <c r="V15" s="177"/>
      <c r="W15" s="324"/>
      <c r="X15" s="177"/>
      <c r="Y15" s="177"/>
      <c r="Z15" s="723"/>
      <c r="AA15" s="177"/>
      <c r="AB15" s="712"/>
    </row>
    <row r="16" spans="1:28" ht="31.5" customHeight="1">
      <c r="A16" s="179" t="s">
        <v>235</v>
      </c>
      <c r="B16" s="181" t="s">
        <v>236</v>
      </c>
      <c r="C16" s="183">
        <v>1</v>
      </c>
      <c r="D16" s="181" t="s">
        <v>237</v>
      </c>
      <c r="E16" s="181" t="s">
        <v>15</v>
      </c>
      <c r="F16" s="181" t="s">
        <v>16</v>
      </c>
      <c r="G16" s="111" t="s">
        <v>17</v>
      </c>
      <c r="H16" s="181" t="s">
        <v>234</v>
      </c>
      <c r="I16" s="181" t="s">
        <v>1019</v>
      </c>
      <c r="J16" s="203" t="s">
        <v>1020</v>
      </c>
      <c r="K16" s="733">
        <v>1</v>
      </c>
      <c r="L16" s="172"/>
      <c r="M16" s="177" t="s">
        <v>234</v>
      </c>
      <c r="N16" s="177" t="s">
        <v>1019</v>
      </c>
      <c r="O16" s="177" t="s">
        <v>1020</v>
      </c>
      <c r="P16" s="722">
        <v>1</v>
      </c>
      <c r="Q16" s="177"/>
      <c r="R16" s="181" t="s">
        <v>234</v>
      </c>
      <c r="S16" s="177" t="s">
        <v>1019</v>
      </c>
      <c r="T16" s="177" t="s">
        <v>1020</v>
      </c>
      <c r="U16" s="722">
        <v>1</v>
      </c>
      <c r="V16" s="177"/>
      <c r="W16" s="324" t="s">
        <v>234</v>
      </c>
      <c r="X16" s="177" t="s">
        <v>1019</v>
      </c>
      <c r="Y16" s="177" t="s">
        <v>1020</v>
      </c>
      <c r="Z16" s="722">
        <v>1</v>
      </c>
      <c r="AA16" s="177"/>
      <c r="AB16" s="710">
        <f>(+Z16+U16+K16+C16)/4</f>
        <v>1</v>
      </c>
    </row>
    <row r="17" spans="1:28" ht="12" customHeight="1">
      <c r="A17" s="179"/>
      <c r="B17" s="181"/>
      <c r="C17" s="184"/>
      <c r="D17" s="181"/>
      <c r="E17" s="181"/>
      <c r="F17" s="181"/>
      <c r="G17" s="26" t="s">
        <v>18</v>
      </c>
      <c r="H17" s="181"/>
      <c r="I17" s="181"/>
      <c r="J17" s="184"/>
      <c r="K17" s="734"/>
      <c r="L17" s="172"/>
      <c r="M17" s="177"/>
      <c r="N17" s="177"/>
      <c r="O17" s="177"/>
      <c r="P17" s="723"/>
      <c r="Q17" s="177"/>
      <c r="R17" s="181"/>
      <c r="S17" s="177"/>
      <c r="T17" s="177"/>
      <c r="U17" s="723"/>
      <c r="V17" s="177"/>
      <c r="W17" s="324"/>
      <c r="X17" s="177"/>
      <c r="Y17" s="177"/>
      <c r="Z17" s="723"/>
      <c r="AA17" s="177"/>
      <c r="AB17" s="711"/>
    </row>
    <row r="18" spans="1:28" ht="115.5" customHeight="1">
      <c r="A18" s="179"/>
      <c r="B18" s="181"/>
      <c r="C18" s="204"/>
      <c r="D18" s="181"/>
      <c r="E18" s="181"/>
      <c r="F18" s="181"/>
      <c r="G18" s="27" t="s">
        <v>19</v>
      </c>
      <c r="H18" s="181"/>
      <c r="I18" s="181"/>
      <c r="J18" s="204"/>
      <c r="K18" s="734"/>
      <c r="L18" s="172"/>
      <c r="M18" s="177"/>
      <c r="N18" s="177"/>
      <c r="O18" s="177"/>
      <c r="P18" s="723"/>
      <c r="Q18" s="177"/>
      <c r="R18" s="181"/>
      <c r="S18" s="177"/>
      <c r="T18" s="177"/>
      <c r="U18" s="723"/>
      <c r="V18" s="177"/>
      <c r="W18" s="324"/>
      <c r="X18" s="177"/>
      <c r="Y18" s="177"/>
      <c r="Z18" s="723"/>
      <c r="AA18" s="177"/>
      <c r="AB18" s="712"/>
    </row>
    <row r="19" spans="1:28" ht="31.5" customHeight="1">
      <c r="A19" s="205" t="s">
        <v>238</v>
      </c>
      <c r="B19" s="181" t="s">
        <v>1021</v>
      </c>
      <c r="C19" s="183">
        <v>1</v>
      </c>
      <c r="D19" s="181" t="s">
        <v>239</v>
      </c>
      <c r="E19" s="181" t="s">
        <v>15</v>
      </c>
      <c r="F19" s="181" t="s">
        <v>16</v>
      </c>
      <c r="G19" s="111" t="s">
        <v>17</v>
      </c>
      <c r="H19" s="181" t="s">
        <v>1151</v>
      </c>
      <c r="I19" s="181" t="s">
        <v>1022</v>
      </c>
      <c r="J19" s="203" t="s">
        <v>1152</v>
      </c>
      <c r="K19" s="733">
        <v>0.4</v>
      </c>
      <c r="L19" s="172" t="s">
        <v>1023</v>
      </c>
      <c r="M19" s="177" t="s">
        <v>240</v>
      </c>
      <c r="N19" s="177" t="s">
        <v>1022</v>
      </c>
      <c r="O19" s="177" t="s">
        <v>1153</v>
      </c>
      <c r="P19" s="722">
        <v>0.9</v>
      </c>
      <c r="Q19" s="177" t="s">
        <v>1024</v>
      </c>
      <c r="R19" s="181" t="s">
        <v>240</v>
      </c>
      <c r="S19" s="177" t="s">
        <v>1022</v>
      </c>
      <c r="T19" s="177" t="s">
        <v>1154</v>
      </c>
      <c r="U19" s="722">
        <v>0.6</v>
      </c>
      <c r="V19" s="177" t="s">
        <v>1024</v>
      </c>
      <c r="W19" s="324" t="s">
        <v>240</v>
      </c>
      <c r="X19" s="177" t="s">
        <v>1022</v>
      </c>
      <c r="Y19" s="177" t="s">
        <v>1123</v>
      </c>
      <c r="Z19" s="722">
        <v>0.7</v>
      </c>
      <c r="AA19" s="177" t="s">
        <v>1024</v>
      </c>
      <c r="AB19" s="710">
        <f>(+Z19+U19+P19+K19)/4</f>
        <v>0.6499999999999999</v>
      </c>
    </row>
    <row r="20" spans="1:28" ht="24">
      <c r="A20" s="206"/>
      <c r="B20" s="181"/>
      <c r="C20" s="731"/>
      <c r="D20" s="181"/>
      <c r="E20" s="181"/>
      <c r="F20" s="181"/>
      <c r="G20" s="26" t="s">
        <v>18</v>
      </c>
      <c r="H20" s="181"/>
      <c r="I20" s="181"/>
      <c r="J20" s="184"/>
      <c r="K20" s="734"/>
      <c r="L20" s="172"/>
      <c r="M20" s="177"/>
      <c r="N20" s="177"/>
      <c r="O20" s="177"/>
      <c r="P20" s="723"/>
      <c r="Q20" s="177"/>
      <c r="R20" s="181"/>
      <c r="S20" s="177"/>
      <c r="T20" s="177"/>
      <c r="U20" s="723"/>
      <c r="V20" s="177"/>
      <c r="W20" s="324"/>
      <c r="X20" s="177"/>
      <c r="Y20" s="177"/>
      <c r="Z20" s="723"/>
      <c r="AA20" s="177"/>
      <c r="AB20" s="711"/>
    </row>
    <row r="21" spans="1:28" ht="148.5" customHeight="1">
      <c r="A21" s="206"/>
      <c r="B21" s="203"/>
      <c r="C21" s="732"/>
      <c r="D21" s="203"/>
      <c r="E21" s="203"/>
      <c r="F21" s="203"/>
      <c r="G21" s="65" t="s">
        <v>19</v>
      </c>
      <c r="H21" s="203"/>
      <c r="I21" s="203"/>
      <c r="J21" s="204"/>
      <c r="K21" s="734"/>
      <c r="L21" s="200"/>
      <c r="M21" s="177"/>
      <c r="N21" s="177"/>
      <c r="O21" s="177"/>
      <c r="P21" s="723"/>
      <c r="Q21" s="177"/>
      <c r="R21" s="203"/>
      <c r="S21" s="177"/>
      <c r="T21" s="177"/>
      <c r="U21" s="723"/>
      <c r="V21" s="177"/>
      <c r="W21" s="298"/>
      <c r="X21" s="177"/>
      <c r="Y21" s="177"/>
      <c r="Z21" s="723"/>
      <c r="AA21" s="177"/>
      <c r="AB21" s="712"/>
    </row>
    <row r="22" spans="1:28" ht="21" customHeight="1">
      <c r="A22" s="205" t="s">
        <v>241</v>
      </c>
      <c r="B22" s="181" t="s">
        <v>1025</v>
      </c>
      <c r="C22" s="183">
        <v>1</v>
      </c>
      <c r="D22" s="181" t="s">
        <v>242</v>
      </c>
      <c r="E22" s="181" t="s">
        <v>15</v>
      </c>
      <c r="F22" s="181" t="s">
        <v>16</v>
      </c>
      <c r="G22" s="111" t="s">
        <v>17</v>
      </c>
      <c r="H22" s="181" t="s">
        <v>244</v>
      </c>
      <c r="I22" s="181" t="s">
        <v>354</v>
      </c>
      <c r="J22" s="203" t="s">
        <v>1026</v>
      </c>
      <c r="K22" s="733">
        <v>0.95</v>
      </c>
      <c r="L22" s="172" t="s">
        <v>355</v>
      </c>
      <c r="M22" s="177" t="s">
        <v>244</v>
      </c>
      <c r="N22" s="177" t="s">
        <v>354</v>
      </c>
      <c r="O22" s="177" t="s">
        <v>1027</v>
      </c>
      <c r="P22" s="722">
        <v>0.95</v>
      </c>
      <c r="Q22" s="177" t="s">
        <v>1028</v>
      </c>
      <c r="R22" s="181" t="s">
        <v>244</v>
      </c>
      <c r="S22" s="177" t="s">
        <v>354</v>
      </c>
      <c r="T22" s="177" t="s">
        <v>1124</v>
      </c>
      <c r="U22" s="722">
        <v>0.95</v>
      </c>
      <c r="V22" s="177" t="s">
        <v>1028</v>
      </c>
      <c r="W22" s="324" t="s">
        <v>243</v>
      </c>
      <c r="X22" s="177" t="s">
        <v>354</v>
      </c>
      <c r="Y22" s="177" t="s">
        <v>1125</v>
      </c>
      <c r="Z22" s="722">
        <v>0.85</v>
      </c>
      <c r="AA22" s="177" t="s">
        <v>1028</v>
      </c>
      <c r="AB22" s="710">
        <f>(+Z22+U22+P22+K22)/4</f>
        <v>0.925</v>
      </c>
    </row>
    <row r="23" spans="1:28" ht="51" customHeight="1">
      <c r="A23" s="206"/>
      <c r="B23" s="181"/>
      <c r="C23" s="184"/>
      <c r="D23" s="181"/>
      <c r="E23" s="181"/>
      <c r="F23" s="181"/>
      <c r="G23" s="26" t="s">
        <v>18</v>
      </c>
      <c r="H23" s="181"/>
      <c r="I23" s="181"/>
      <c r="J23" s="184"/>
      <c r="K23" s="734"/>
      <c r="L23" s="172"/>
      <c r="M23" s="177"/>
      <c r="N23" s="177"/>
      <c r="O23" s="177"/>
      <c r="P23" s="723"/>
      <c r="Q23" s="177"/>
      <c r="R23" s="181"/>
      <c r="S23" s="177"/>
      <c r="T23" s="177"/>
      <c r="U23" s="723"/>
      <c r="V23" s="177"/>
      <c r="W23" s="324"/>
      <c r="X23" s="177"/>
      <c r="Y23" s="177"/>
      <c r="Z23" s="723"/>
      <c r="AA23" s="177"/>
      <c r="AB23" s="711"/>
    </row>
    <row r="24" spans="1:28" ht="120" customHeight="1">
      <c r="A24" s="206"/>
      <c r="B24" s="203"/>
      <c r="C24" s="204"/>
      <c r="D24" s="203"/>
      <c r="E24" s="203"/>
      <c r="F24" s="203"/>
      <c r="G24" s="65" t="s">
        <v>19</v>
      </c>
      <c r="H24" s="203"/>
      <c r="I24" s="203"/>
      <c r="J24" s="204"/>
      <c r="K24" s="746"/>
      <c r="L24" s="200"/>
      <c r="M24" s="177"/>
      <c r="N24" s="177"/>
      <c r="O24" s="177"/>
      <c r="P24" s="723"/>
      <c r="Q24" s="177"/>
      <c r="R24" s="203"/>
      <c r="S24" s="177"/>
      <c r="T24" s="177"/>
      <c r="U24" s="723"/>
      <c r="V24" s="177"/>
      <c r="W24" s="298"/>
      <c r="X24" s="177"/>
      <c r="Y24" s="177"/>
      <c r="Z24" s="723"/>
      <c r="AA24" s="177"/>
      <c r="AB24" s="712"/>
    </row>
    <row r="25" spans="1:28" ht="27.75" customHeight="1">
      <c r="A25" s="179" t="s">
        <v>1029</v>
      </c>
      <c r="B25" s="183" t="s">
        <v>112</v>
      </c>
      <c r="C25" s="183">
        <v>1</v>
      </c>
      <c r="D25" s="183" t="s">
        <v>113</v>
      </c>
      <c r="E25" s="183" t="s">
        <v>15</v>
      </c>
      <c r="F25" s="183" t="s">
        <v>16</v>
      </c>
      <c r="G25" s="111" t="s">
        <v>17</v>
      </c>
      <c r="H25" s="183" t="s">
        <v>244</v>
      </c>
      <c r="I25" s="183" t="s">
        <v>1460</v>
      </c>
      <c r="J25" s="183" t="s">
        <v>1459</v>
      </c>
      <c r="K25" s="737">
        <v>0.87</v>
      </c>
      <c r="L25" s="183" t="s">
        <v>1461</v>
      </c>
      <c r="M25" s="177" t="s">
        <v>244</v>
      </c>
      <c r="N25" s="177" t="s">
        <v>1460</v>
      </c>
      <c r="O25" s="177" t="s">
        <v>1462</v>
      </c>
      <c r="P25" s="747">
        <v>0.93</v>
      </c>
      <c r="Q25" s="177" t="s">
        <v>1461</v>
      </c>
      <c r="R25" s="181" t="s">
        <v>244</v>
      </c>
      <c r="S25" s="177" t="s">
        <v>1460</v>
      </c>
      <c r="T25" s="177" t="s">
        <v>1462</v>
      </c>
      <c r="U25" s="600">
        <v>0.97</v>
      </c>
      <c r="V25" s="177" t="s">
        <v>1461</v>
      </c>
      <c r="W25" s="324" t="s">
        <v>244</v>
      </c>
      <c r="X25" s="177" t="s">
        <v>1460</v>
      </c>
      <c r="Y25" s="177" t="s">
        <v>1462</v>
      </c>
      <c r="Z25" s="750">
        <v>0.98</v>
      </c>
      <c r="AA25" s="177"/>
      <c r="AB25" s="710">
        <v>0.93</v>
      </c>
    </row>
    <row r="26" spans="1:28" ht="31.5" customHeight="1">
      <c r="A26" s="179"/>
      <c r="B26" s="184"/>
      <c r="C26" s="184"/>
      <c r="D26" s="184"/>
      <c r="E26" s="184"/>
      <c r="F26" s="184"/>
      <c r="G26" s="26" t="s">
        <v>18</v>
      </c>
      <c r="H26" s="184"/>
      <c r="I26" s="184"/>
      <c r="J26" s="184"/>
      <c r="K26" s="738"/>
      <c r="L26" s="184"/>
      <c r="M26" s="177"/>
      <c r="N26" s="177"/>
      <c r="O26" s="177"/>
      <c r="P26" s="748"/>
      <c r="Q26" s="177"/>
      <c r="R26" s="181"/>
      <c r="S26" s="177"/>
      <c r="T26" s="177"/>
      <c r="U26" s="177"/>
      <c r="V26" s="177"/>
      <c r="W26" s="324"/>
      <c r="X26" s="177"/>
      <c r="Y26" s="177"/>
      <c r="Z26" s="751"/>
      <c r="AA26" s="177"/>
      <c r="AB26" s="711"/>
    </row>
    <row r="27" spans="1:28" ht="63" customHeight="1">
      <c r="A27" s="179"/>
      <c r="B27" s="204"/>
      <c r="C27" s="204"/>
      <c r="D27" s="204"/>
      <c r="E27" s="204"/>
      <c r="F27" s="204"/>
      <c r="G27" s="27" t="s">
        <v>19</v>
      </c>
      <c r="H27" s="204"/>
      <c r="I27" s="204"/>
      <c r="J27" s="204"/>
      <c r="K27" s="739"/>
      <c r="L27" s="204"/>
      <c r="M27" s="177"/>
      <c r="N27" s="177"/>
      <c r="O27" s="177"/>
      <c r="P27" s="749"/>
      <c r="Q27" s="177"/>
      <c r="R27" s="203"/>
      <c r="S27" s="177"/>
      <c r="T27" s="177"/>
      <c r="U27" s="177"/>
      <c r="V27" s="177"/>
      <c r="W27" s="324"/>
      <c r="X27" s="177"/>
      <c r="Y27" s="177"/>
      <c r="Z27" s="751"/>
      <c r="AA27" s="177"/>
      <c r="AB27" s="712"/>
    </row>
    <row r="28" spans="1:28" ht="21" customHeight="1">
      <c r="A28" s="179" t="s">
        <v>245</v>
      </c>
      <c r="B28" s="181" t="s">
        <v>1030</v>
      </c>
      <c r="C28" s="183">
        <v>1</v>
      </c>
      <c r="D28" s="181" t="s">
        <v>246</v>
      </c>
      <c r="E28" s="181" t="s">
        <v>15</v>
      </c>
      <c r="F28" s="181" t="s">
        <v>16</v>
      </c>
      <c r="G28" s="111" t="s">
        <v>17</v>
      </c>
      <c r="H28" s="181" t="s">
        <v>247</v>
      </c>
      <c r="I28" s="181" t="s">
        <v>1031</v>
      </c>
      <c r="J28" s="203" t="s">
        <v>1032</v>
      </c>
      <c r="K28" s="733">
        <v>1</v>
      </c>
      <c r="L28" s="172"/>
      <c r="M28" s="177" t="s">
        <v>247</v>
      </c>
      <c r="N28" s="177" t="s">
        <v>1031</v>
      </c>
      <c r="O28" s="177" t="s">
        <v>1032</v>
      </c>
      <c r="P28" s="722">
        <v>1</v>
      </c>
      <c r="Q28" s="177"/>
      <c r="R28" s="181" t="s">
        <v>247</v>
      </c>
      <c r="S28" s="177" t="s">
        <v>1031</v>
      </c>
      <c r="T28" s="177" t="s">
        <v>1032</v>
      </c>
      <c r="U28" s="722">
        <v>1</v>
      </c>
      <c r="V28" s="177"/>
      <c r="W28" s="324" t="s">
        <v>247</v>
      </c>
      <c r="X28" s="177" t="s">
        <v>1031</v>
      </c>
      <c r="Y28" s="177" t="s">
        <v>1126</v>
      </c>
      <c r="Z28" s="722">
        <v>1</v>
      </c>
      <c r="AA28" s="177"/>
      <c r="AB28" s="710">
        <f>(+Z28+U28+P28+K28)/4</f>
        <v>1</v>
      </c>
    </row>
    <row r="29" spans="1:28" ht="22.5" customHeight="1">
      <c r="A29" s="179"/>
      <c r="B29" s="181"/>
      <c r="C29" s="184"/>
      <c r="D29" s="181"/>
      <c r="E29" s="181"/>
      <c r="F29" s="181"/>
      <c r="G29" s="26" t="s">
        <v>18</v>
      </c>
      <c r="H29" s="181"/>
      <c r="I29" s="181"/>
      <c r="J29" s="184"/>
      <c r="K29" s="734"/>
      <c r="L29" s="172"/>
      <c r="M29" s="177"/>
      <c r="N29" s="177"/>
      <c r="O29" s="177"/>
      <c r="P29" s="723"/>
      <c r="Q29" s="177"/>
      <c r="R29" s="181"/>
      <c r="S29" s="177"/>
      <c r="T29" s="177"/>
      <c r="U29" s="723"/>
      <c r="V29" s="177"/>
      <c r="W29" s="324"/>
      <c r="X29" s="177"/>
      <c r="Y29" s="177"/>
      <c r="Z29" s="723"/>
      <c r="AA29" s="177"/>
      <c r="AB29" s="711"/>
    </row>
    <row r="30" spans="1:28" ht="73.5" customHeight="1">
      <c r="A30" s="179"/>
      <c r="B30" s="181"/>
      <c r="C30" s="204"/>
      <c r="D30" s="181"/>
      <c r="E30" s="181"/>
      <c r="F30" s="181"/>
      <c r="G30" s="27" t="s">
        <v>19</v>
      </c>
      <c r="H30" s="181"/>
      <c r="I30" s="181"/>
      <c r="J30" s="204"/>
      <c r="K30" s="734"/>
      <c r="L30" s="172"/>
      <c r="M30" s="177"/>
      <c r="N30" s="177"/>
      <c r="O30" s="177"/>
      <c r="P30" s="723"/>
      <c r="Q30" s="177"/>
      <c r="R30" s="181"/>
      <c r="S30" s="177"/>
      <c r="T30" s="177"/>
      <c r="U30" s="723"/>
      <c r="V30" s="177"/>
      <c r="W30" s="324"/>
      <c r="X30" s="177"/>
      <c r="Y30" s="177"/>
      <c r="Z30" s="723"/>
      <c r="AA30" s="177"/>
      <c r="AB30" s="712"/>
    </row>
    <row r="31" spans="1:28" ht="21" customHeight="1">
      <c r="A31" s="179" t="s">
        <v>1033</v>
      </c>
      <c r="B31" s="181" t="s">
        <v>1034</v>
      </c>
      <c r="C31" s="183" t="s">
        <v>1035</v>
      </c>
      <c r="D31" s="181" t="s">
        <v>248</v>
      </c>
      <c r="E31" s="181" t="s">
        <v>15</v>
      </c>
      <c r="F31" s="181" t="s">
        <v>16</v>
      </c>
      <c r="G31" s="111" t="s">
        <v>17</v>
      </c>
      <c r="H31" s="181" t="s">
        <v>249</v>
      </c>
      <c r="I31" s="181" t="s">
        <v>1036</v>
      </c>
      <c r="J31" s="203" t="s">
        <v>1037</v>
      </c>
      <c r="K31" s="733">
        <v>0.9</v>
      </c>
      <c r="L31" s="172" t="s">
        <v>1038</v>
      </c>
      <c r="M31" s="177" t="s">
        <v>249</v>
      </c>
      <c r="N31" s="177" t="s">
        <v>1036</v>
      </c>
      <c r="O31" s="177" t="s">
        <v>1037</v>
      </c>
      <c r="P31" s="722">
        <v>0.9</v>
      </c>
      <c r="Q31" s="177" t="s">
        <v>1039</v>
      </c>
      <c r="R31" s="181" t="s">
        <v>249</v>
      </c>
      <c r="S31" s="177" t="s">
        <v>1036</v>
      </c>
      <c r="T31" s="177" t="s">
        <v>1127</v>
      </c>
      <c r="U31" s="722">
        <v>0.9</v>
      </c>
      <c r="V31" s="177" t="s">
        <v>1039</v>
      </c>
      <c r="W31" s="324" t="s">
        <v>249</v>
      </c>
      <c r="X31" s="177" t="s">
        <v>1036</v>
      </c>
      <c r="Y31" s="177" t="s">
        <v>1128</v>
      </c>
      <c r="Z31" s="722">
        <v>0.8</v>
      </c>
      <c r="AA31" s="177" t="s">
        <v>1039</v>
      </c>
      <c r="AB31" s="710">
        <f>(+Z31+U31+P31+K31)/4</f>
        <v>0.875</v>
      </c>
    </row>
    <row r="32" spans="1:28" ht="24">
      <c r="A32" s="179"/>
      <c r="B32" s="181"/>
      <c r="C32" s="184"/>
      <c r="D32" s="181"/>
      <c r="E32" s="181"/>
      <c r="F32" s="181"/>
      <c r="G32" s="26" t="s">
        <v>18</v>
      </c>
      <c r="H32" s="181"/>
      <c r="I32" s="181"/>
      <c r="J32" s="184"/>
      <c r="K32" s="734"/>
      <c r="L32" s="172"/>
      <c r="M32" s="177"/>
      <c r="N32" s="177"/>
      <c r="O32" s="177"/>
      <c r="P32" s="723"/>
      <c r="Q32" s="177"/>
      <c r="R32" s="181"/>
      <c r="S32" s="177"/>
      <c r="T32" s="177"/>
      <c r="U32" s="723"/>
      <c r="V32" s="177"/>
      <c r="W32" s="324"/>
      <c r="X32" s="177"/>
      <c r="Y32" s="177"/>
      <c r="Z32" s="723"/>
      <c r="AA32" s="177"/>
      <c r="AB32" s="711"/>
    </row>
    <row r="33" spans="1:28" ht="127.5" customHeight="1">
      <c r="A33" s="179"/>
      <c r="B33" s="181"/>
      <c r="C33" s="204"/>
      <c r="D33" s="181"/>
      <c r="E33" s="181"/>
      <c r="F33" s="181"/>
      <c r="G33" s="27" t="s">
        <v>19</v>
      </c>
      <c r="H33" s="181"/>
      <c r="I33" s="181"/>
      <c r="J33" s="204"/>
      <c r="K33" s="734"/>
      <c r="L33" s="172"/>
      <c r="M33" s="177"/>
      <c r="N33" s="177"/>
      <c r="O33" s="177"/>
      <c r="P33" s="723"/>
      <c r="Q33" s="177"/>
      <c r="R33" s="181"/>
      <c r="S33" s="177"/>
      <c r="T33" s="177"/>
      <c r="U33" s="723"/>
      <c r="V33" s="177"/>
      <c r="W33" s="324"/>
      <c r="X33" s="177"/>
      <c r="Y33" s="177"/>
      <c r="Z33" s="723"/>
      <c r="AA33" s="177"/>
      <c r="AB33" s="712"/>
    </row>
    <row r="34" spans="1:28" ht="21" customHeight="1">
      <c r="A34" s="179" t="s">
        <v>250</v>
      </c>
      <c r="B34" s="181" t="s">
        <v>1040</v>
      </c>
      <c r="C34" s="183">
        <v>1</v>
      </c>
      <c r="D34" s="181" t="s">
        <v>1041</v>
      </c>
      <c r="E34" s="181" t="s">
        <v>15</v>
      </c>
      <c r="F34" s="181" t="s">
        <v>16</v>
      </c>
      <c r="G34" s="111" t="s">
        <v>17</v>
      </c>
      <c r="H34" s="181" t="s">
        <v>251</v>
      </c>
      <c r="I34" s="181" t="s">
        <v>1042</v>
      </c>
      <c r="J34" s="203" t="s">
        <v>1043</v>
      </c>
      <c r="K34" s="733">
        <v>1</v>
      </c>
      <c r="L34" s="172"/>
      <c r="M34" s="177" t="s">
        <v>251</v>
      </c>
      <c r="N34" s="177" t="s">
        <v>1042</v>
      </c>
      <c r="O34" s="177" t="s">
        <v>1043</v>
      </c>
      <c r="P34" s="722">
        <v>1</v>
      </c>
      <c r="Q34" s="177"/>
      <c r="R34" s="181" t="s">
        <v>251</v>
      </c>
      <c r="S34" s="177" t="s">
        <v>1042</v>
      </c>
      <c r="T34" s="177" t="s">
        <v>1043</v>
      </c>
      <c r="U34" s="722">
        <v>1</v>
      </c>
      <c r="V34" s="177"/>
      <c r="W34" s="324" t="s">
        <v>251</v>
      </c>
      <c r="X34" s="177" t="s">
        <v>1042</v>
      </c>
      <c r="Y34" s="177" t="s">
        <v>1043</v>
      </c>
      <c r="Z34" s="722">
        <v>1</v>
      </c>
      <c r="AA34" s="177"/>
      <c r="AB34" s="710">
        <f>(+Z34+U34+P34+K34)/4</f>
        <v>1</v>
      </c>
    </row>
    <row r="35" spans="1:28" ht="24">
      <c r="A35" s="179"/>
      <c r="B35" s="181"/>
      <c r="C35" s="184"/>
      <c r="D35" s="181"/>
      <c r="E35" s="181"/>
      <c r="F35" s="181"/>
      <c r="G35" s="26" t="s">
        <v>18</v>
      </c>
      <c r="H35" s="181"/>
      <c r="I35" s="181"/>
      <c r="J35" s="184"/>
      <c r="K35" s="734"/>
      <c r="L35" s="172"/>
      <c r="M35" s="177"/>
      <c r="N35" s="177"/>
      <c r="O35" s="177"/>
      <c r="P35" s="723"/>
      <c r="Q35" s="177"/>
      <c r="R35" s="181"/>
      <c r="S35" s="177"/>
      <c r="T35" s="177"/>
      <c r="U35" s="723"/>
      <c r="V35" s="177"/>
      <c r="W35" s="324"/>
      <c r="X35" s="177"/>
      <c r="Y35" s="177"/>
      <c r="Z35" s="723"/>
      <c r="AA35" s="177"/>
      <c r="AB35" s="711"/>
    </row>
    <row r="36" spans="1:28" ht="140.25" customHeight="1">
      <c r="A36" s="179"/>
      <c r="B36" s="181"/>
      <c r="C36" s="204"/>
      <c r="D36" s="181"/>
      <c r="E36" s="181"/>
      <c r="F36" s="181"/>
      <c r="G36" s="27" t="s">
        <v>19</v>
      </c>
      <c r="H36" s="181"/>
      <c r="I36" s="181"/>
      <c r="J36" s="204"/>
      <c r="K36" s="734"/>
      <c r="L36" s="172"/>
      <c r="M36" s="177"/>
      <c r="N36" s="177"/>
      <c r="O36" s="177"/>
      <c r="P36" s="723"/>
      <c r="Q36" s="177"/>
      <c r="R36" s="181"/>
      <c r="S36" s="177"/>
      <c r="T36" s="177"/>
      <c r="U36" s="723"/>
      <c r="V36" s="177"/>
      <c r="W36" s="324"/>
      <c r="X36" s="177"/>
      <c r="Y36" s="177"/>
      <c r="Z36" s="723"/>
      <c r="AA36" s="177"/>
      <c r="AB36" s="712"/>
    </row>
    <row r="37" spans="1:28" ht="21" customHeight="1">
      <c r="A37" s="179" t="s">
        <v>252</v>
      </c>
      <c r="B37" s="181" t="s">
        <v>1044</v>
      </c>
      <c r="C37" s="183">
        <v>1</v>
      </c>
      <c r="D37" s="181" t="s">
        <v>253</v>
      </c>
      <c r="E37" s="181" t="s">
        <v>15</v>
      </c>
      <c r="F37" s="181" t="s">
        <v>16</v>
      </c>
      <c r="G37" s="111" t="s">
        <v>17</v>
      </c>
      <c r="H37" s="181" t="s">
        <v>254</v>
      </c>
      <c r="I37" s="181" t="s">
        <v>1045</v>
      </c>
      <c r="J37" s="183" t="s">
        <v>1046</v>
      </c>
      <c r="K37" s="733">
        <v>0.95</v>
      </c>
      <c r="L37" s="172" t="s">
        <v>1047</v>
      </c>
      <c r="M37" s="177" t="s">
        <v>254</v>
      </c>
      <c r="N37" s="177" t="s">
        <v>1045</v>
      </c>
      <c r="O37" s="177" t="s">
        <v>1046</v>
      </c>
      <c r="P37" s="722">
        <v>0.95</v>
      </c>
      <c r="Q37" s="177" t="s">
        <v>1048</v>
      </c>
      <c r="R37" s="181" t="s">
        <v>254</v>
      </c>
      <c r="S37" s="177" t="s">
        <v>1045</v>
      </c>
      <c r="T37" s="177" t="s">
        <v>1129</v>
      </c>
      <c r="U37" s="722">
        <v>0.95</v>
      </c>
      <c r="V37" s="177" t="s">
        <v>1130</v>
      </c>
      <c r="W37" s="324" t="s">
        <v>254</v>
      </c>
      <c r="X37" s="177" t="s">
        <v>1045</v>
      </c>
      <c r="Y37" s="177" t="s">
        <v>1131</v>
      </c>
      <c r="Z37" s="722">
        <v>0.95</v>
      </c>
      <c r="AA37" s="177" t="s">
        <v>1130</v>
      </c>
      <c r="AB37" s="710">
        <f>(+Z37+U37+P37+K37)/4</f>
        <v>0.95</v>
      </c>
    </row>
    <row r="38" spans="1:28" ht="24">
      <c r="A38" s="179"/>
      <c r="B38" s="181"/>
      <c r="C38" s="184"/>
      <c r="D38" s="181"/>
      <c r="E38" s="181"/>
      <c r="F38" s="181"/>
      <c r="G38" s="26" t="s">
        <v>18</v>
      </c>
      <c r="H38" s="181"/>
      <c r="I38" s="181"/>
      <c r="J38" s="184"/>
      <c r="K38" s="734"/>
      <c r="L38" s="172"/>
      <c r="M38" s="177"/>
      <c r="N38" s="177"/>
      <c r="O38" s="177"/>
      <c r="P38" s="723"/>
      <c r="Q38" s="177"/>
      <c r="R38" s="181"/>
      <c r="S38" s="177"/>
      <c r="T38" s="177"/>
      <c r="U38" s="723"/>
      <c r="V38" s="177"/>
      <c r="W38" s="324"/>
      <c r="X38" s="177"/>
      <c r="Y38" s="177"/>
      <c r="Z38" s="723"/>
      <c r="AA38" s="177"/>
      <c r="AB38" s="711"/>
    </row>
    <row r="39" spans="1:28" ht="90" customHeight="1">
      <c r="A39" s="179"/>
      <c r="B39" s="181"/>
      <c r="C39" s="204"/>
      <c r="D39" s="181"/>
      <c r="E39" s="181"/>
      <c r="F39" s="181"/>
      <c r="G39" s="27" t="s">
        <v>19</v>
      </c>
      <c r="H39" s="181"/>
      <c r="I39" s="181"/>
      <c r="J39" s="204"/>
      <c r="K39" s="734"/>
      <c r="L39" s="172"/>
      <c r="M39" s="177"/>
      <c r="N39" s="177"/>
      <c r="O39" s="177"/>
      <c r="P39" s="723"/>
      <c r="Q39" s="177"/>
      <c r="R39" s="181"/>
      <c r="S39" s="177"/>
      <c r="T39" s="177"/>
      <c r="U39" s="723"/>
      <c r="V39" s="177"/>
      <c r="W39" s="324"/>
      <c r="X39" s="177"/>
      <c r="Y39" s="177"/>
      <c r="Z39" s="723"/>
      <c r="AA39" s="177"/>
      <c r="AB39" s="712"/>
    </row>
    <row r="40" spans="1:28" ht="21" customHeight="1">
      <c r="A40" s="179" t="s">
        <v>255</v>
      </c>
      <c r="B40" s="181" t="s">
        <v>256</v>
      </c>
      <c r="C40" s="203" t="s">
        <v>1049</v>
      </c>
      <c r="D40" s="181" t="s">
        <v>257</v>
      </c>
      <c r="E40" s="181" t="s">
        <v>15</v>
      </c>
      <c r="F40" s="181" t="s">
        <v>16</v>
      </c>
      <c r="G40" s="111" t="s">
        <v>17</v>
      </c>
      <c r="H40" s="181" t="s">
        <v>254</v>
      </c>
      <c r="I40" s="181" t="s">
        <v>1050</v>
      </c>
      <c r="J40" s="203" t="s">
        <v>1051</v>
      </c>
      <c r="K40" s="733">
        <v>1</v>
      </c>
      <c r="L40" s="172"/>
      <c r="M40" s="177" t="s">
        <v>254</v>
      </c>
      <c r="N40" s="177" t="s">
        <v>1050</v>
      </c>
      <c r="O40" s="177" t="s">
        <v>1051</v>
      </c>
      <c r="P40" s="722">
        <v>1</v>
      </c>
      <c r="Q40" s="177"/>
      <c r="R40" s="181" t="s">
        <v>254</v>
      </c>
      <c r="S40" s="177" t="s">
        <v>1050</v>
      </c>
      <c r="T40" s="177" t="s">
        <v>1051</v>
      </c>
      <c r="U40" s="722">
        <v>1</v>
      </c>
      <c r="V40" s="177"/>
      <c r="W40" s="324" t="s">
        <v>254</v>
      </c>
      <c r="X40" s="177" t="s">
        <v>1050</v>
      </c>
      <c r="Y40" s="177" t="s">
        <v>1132</v>
      </c>
      <c r="Z40" s="722">
        <v>1</v>
      </c>
      <c r="AA40" s="177"/>
      <c r="AB40" s="710">
        <f>(+Z40+U40+P40+K40)/4</f>
        <v>1</v>
      </c>
    </row>
    <row r="41" spans="1:28" ht="24">
      <c r="A41" s="179"/>
      <c r="B41" s="181"/>
      <c r="C41" s="184"/>
      <c r="D41" s="181"/>
      <c r="E41" s="181"/>
      <c r="F41" s="181"/>
      <c r="G41" s="26" t="s">
        <v>18</v>
      </c>
      <c r="H41" s="181"/>
      <c r="I41" s="181"/>
      <c r="J41" s="184"/>
      <c r="K41" s="734"/>
      <c r="L41" s="172"/>
      <c r="M41" s="177"/>
      <c r="N41" s="177"/>
      <c r="O41" s="177"/>
      <c r="P41" s="723"/>
      <c r="Q41" s="177"/>
      <c r="R41" s="181"/>
      <c r="S41" s="177"/>
      <c r="T41" s="177"/>
      <c r="U41" s="723"/>
      <c r="V41" s="177"/>
      <c r="W41" s="324"/>
      <c r="X41" s="177"/>
      <c r="Y41" s="177"/>
      <c r="Z41" s="723"/>
      <c r="AA41" s="177"/>
      <c r="AB41" s="711"/>
    </row>
    <row r="42" spans="1:28" ht="169.5" customHeight="1">
      <c r="A42" s="179"/>
      <c r="B42" s="181"/>
      <c r="C42" s="204"/>
      <c r="D42" s="181"/>
      <c r="E42" s="181"/>
      <c r="F42" s="181"/>
      <c r="G42" s="27" t="s">
        <v>19</v>
      </c>
      <c r="H42" s="181"/>
      <c r="I42" s="181"/>
      <c r="J42" s="204"/>
      <c r="K42" s="734"/>
      <c r="L42" s="172"/>
      <c r="M42" s="177"/>
      <c r="N42" s="177"/>
      <c r="O42" s="177"/>
      <c r="P42" s="723"/>
      <c r="Q42" s="177"/>
      <c r="R42" s="181"/>
      <c r="S42" s="177"/>
      <c r="T42" s="177"/>
      <c r="U42" s="723"/>
      <c r="V42" s="177"/>
      <c r="W42" s="324"/>
      <c r="X42" s="177"/>
      <c r="Y42" s="177"/>
      <c r="Z42" s="723"/>
      <c r="AA42" s="177"/>
      <c r="AB42" s="712"/>
    </row>
    <row r="43" spans="1:28" ht="21" customHeight="1">
      <c r="A43" s="179" t="s">
        <v>258</v>
      </c>
      <c r="B43" s="181" t="s">
        <v>259</v>
      </c>
      <c r="C43" s="203" t="s">
        <v>1052</v>
      </c>
      <c r="D43" s="181" t="s">
        <v>260</v>
      </c>
      <c r="E43" s="181" t="s">
        <v>15</v>
      </c>
      <c r="F43" s="181" t="s">
        <v>16</v>
      </c>
      <c r="G43" s="111" t="s">
        <v>17</v>
      </c>
      <c r="H43" s="181" t="s">
        <v>251</v>
      </c>
      <c r="I43" s="181" t="s">
        <v>1053</v>
      </c>
      <c r="J43" s="203" t="s">
        <v>1054</v>
      </c>
      <c r="K43" s="733">
        <v>0.7</v>
      </c>
      <c r="L43" s="172" t="s">
        <v>1055</v>
      </c>
      <c r="M43" s="177" t="s">
        <v>251</v>
      </c>
      <c r="N43" s="177" t="s">
        <v>1053</v>
      </c>
      <c r="O43" s="177" t="s">
        <v>1054</v>
      </c>
      <c r="P43" s="722">
        <v>1</v>
      </c>
      <c r="Q43" s="177"/>
      <c r="R43" s="181" t="s">
        <v>251</v>
      </c>
      <c r="S43" s="177" t="s">
        <v>1053</v>
      </c>
      <c r="T43" s="177" t="s">
        <v>1054</v>
      </c>
      <c r="U43" s="722">
        <v>1</v>
      </c>
      <c r="V43" s="177"/>
      <c r="W43" s="324" t="s">
        <v>251</v>
      </c>
      <c r="X43" s="177" t="s">
        <v>1053</v>
      </c>
      <c r="Y43" s="177" t="s">
        <v>1054</v>
      </c>
      <c r="Z43" s="722">
        <v>1</v>
      </c>
      <c r="AA43" s="177"/>
      <c r="AB43" s="710">
        <f>(+Z43+U43+P43+K43)/4</f>
        <v>0.925</v>
      </c>
    </row>
    <row r="44" spans="1:28" ht="24">
      <c r="A44" s="179"/>
      <c r="B44" s="181"/>
      <c r="C44" s="184"/>
      <c r="D44" s="181"/>
      <c r="E44" s="181"/>
      <c r="F44" s="181"/>
      <c r="G44" s="26" t="s">
        <v>18</v>
      </c>
      <c r="H44" s="181"/>
      <c r="I44" s="181"/>
      <c r="J44" s="184"/>
      <c r="K44" s="734"/>
      <c r="L44" s="172"/>
      <c r="M44" s="177"/>
      <c r="N44" s="177"/>
      <c r="O44" s="177"/>
      <c r="P44" s="723"/>
      <c r="Q44" s="177"/>
      <c r="R44" s="181"/>
      <c r="S44" s="177"/>
      <c r="T44" s="177"/>
      <c r="U44" s="723"/>
      <c r="V44" s="177"/>
      <c r="W44" s="324"/>
      <c r="X44" s="177"/>
      <c r="Y44" s="177"/>
      <c r="Z44" s="723"/>
      <c r="AA44" s="177"/>
      <c r="AB44" s="711"/>
    </row>
    <row r="45" spans="1:28" ht="96.75" customHeight="1">
      <c r="A45" s="179"/>
      <c r="B45" s="181"/>
      <c r="C45" s="204"/>
      <c r="D45" s="181"/>
      <c r="E45" s="181"/>
      <c r="F45" s="181"/>
      <c r="G45" s="27" t="s">
        <v>19</v>
      </c>
      <c r="H45" s="181"/>
      <c r="I45" s="181"/>
      <c r="J45" s="204"/>
      <c r="K45" s="734"/>
      <c r="L45" s="172"/>
      <c r="M45" s="177"/>
      <c r="N45" s="177"/>
      <c r="O45" s="177"/>
      <c r="P45" s="723"/>
      <c r="Q45" s="177"/>
      <c r="R45" s="181"/>
      <c r="S45" s="177"/>
      <c r="T45" s="177"/>
      <c r="U45" s="723"/>
      <c r="V45" s="177"/>
      <c r="W45" s="324"/>
      <c r="X45" s="177"/>
      <c r="Y45" s="177"/>
      <c r="Z45" s="723"/>
      <c r="AA45" s="177"/>
      <c r="AB45" s="712"/>
    </row>
    <row r="46" spans="1:28" ht="21" customHeight="1">
      <c r="A46" s="179" t="s">
        <v>1056</v>
      </c>
      <c r="B46" s="181" t="s">
        <v>1057</v>
      </c>
      <c r="C46" s="183">
        <v>1</v>
      </c>
      <c r="D46" s="181" t="s">
        <v>261</v>
      </c>
      <c r="E46" s="181" t="s">
        <v>15</v>
      </c>
      <c r="F46" s="181" t="s">
        <v>16</v>
      </c>
      <c r="G46" s="111" t="s">
        <v>17</v>
      </c>
      <c r="H46" s="181" t="s">
        <v>262</v>
      </c>
      <c r="I46" s="181" t="s">
        <v>354</v>
      </c>
      <c r="J46" s="203" t="s">
        <v>1058</v>
      </c>
      <c r="K46" s="733">
        <v>0.8</v>
      </c>
      <c r="L46" s="172" t="s">
        <v>1059</v>
      </c>
      <c r="M46" s="177" t="s">
        <v>262</v>
      </c>
      <c r="N46" s="177" t="s">
        <v>354</v>
      </c>
      <c r="O46" s="177" t="s">
        <v>1058</v>
      </c>
      <c r="P46" s="722">
        <v>1</v>
      </c>
      <c r="Q46" s="177"/>
      <c r="R46" s="181" t="s">
        <v>262</v>
      </c>
      <c r="S46" s="177" t="s">
        <v>354</v>
      </c>
      <c r="T46" s="177" t="s">
        <v>1133</v>
      </c>
      <c r="U46" s="722">
        <v>0.8</v>
      </c>
      <c r="V46" s="177" t="s">
        <v>1134</v>
      </c>
      <c r="W46" s="324" t="s">
        <v>262</v>
      </c>
      <c r="X46" s="177" t="s">
        <v>354</v>
      </c>
      <c r="Y46" s="177" t="s">
        <v>1135</v>
      </c>
      <c r="Z46" s="722">
        <v>0.9</v>
      </c>
      <c r="AA46" s="177" t="s">
        <v>1134</v>
      </c>
      <c r="AB46" s="710">
        <f>(+Z46+U46+P46+K46)/4</f>
        <v>0.875</v>
      </c>
    </row>
    <row r="47" spans="1:28" ht="24">
      <c r="A47" s="179"/>
      <c r="B47" s="181"/>
      <c r="C47" s="184"/>
      <c r="D47" s="181"/>
      <c r="E47" s="181"/>
      <c r="F47" s="181"/>
      <c r="G47" s="26" t="s">
        <v>18</v>
      </c>
      <c r="H47" s="181"/>
      <c r="I47" s="181"/>
      <c r="J47" s="184"/>
      <c r="K47" s="734"/>
      <c r="L47" s="172"/>
      <c r="M47" s="177"/>
      <c r="N47" s="177"/>
      <c r="O47" s="177"/>
      <c r="P47" s="723"/>
      <c r="Q47" s="177"/>
      <c r="R47" s="181"/>
      <c r="S47" s="177"/>
      <c r="T47" s="177"/>
      <c r="U47" s="723"/>
      <c r="V47" s="177"/>
      <c r="W47" s="324"/>
      <c r="X47" s="177"/>
      <c r="Y47" s="177"/>
      <c r="Z47" s="723"/>
      <c r="AA47" s="177"/>
      <c r="AB47" s="711"/>
    </row>
    <row r="48" spans="1:28" ht="94.5" customHeight="1">
      <c r="A48" s="179"/>
      <c r="B48" s="181"/>
      <c r="C48" s="204"/>
      <c r="D48" s="181"/>
      <c r="E48" s="181"/>
      <c r="F48" s="181"/>
      <c r="G48" s="27" t="s">
        <v>19</v>
      </c>
      <c r="H48" s="181"/>
      <c r="I48" s="203"/>
      <c r="J48" s="204"/>
      <c r="K48" s="734"/>
      <c r="L48" s="172"/>
      <c r="M48" s="177"/>
      <c r="N48" s="177"/>
      <c r="O48" s="177"/>
      <c r="P48" s="723"/>
      <c r="Q48" s="177"/>
      <c r="R48" s="181"/>
      <c r="S48" s="177"/>
      <c r="T48" s="177"/>
      <c r="U48" s="723"/>
      <c r="V48" s="177"/>
      <c r="W48" s="324"/>
      <c r="X48" s="177"/>
      <c r="Y48" s="177"/>
      <c r="Z48" s="723"/>
      <c r="AA48" s="177"/>
      <c r="AB48" s="712"/>
    </row>
    <row r="49" spans="1:28" ht="21" customHeight="1">
      <c r="A49" s="179" t="s">
        <v>1060</v>
      </c>
      <c r="B49" s="181" t="s">
        <v>1061</v>
      </c>
      <c r="C49" s="183">
        <v>1</v>
      </c>
      <c r="D49" s="181" t="s">
        <v>1062</v>
      </c>
      <c r="E49" s="181" t="s">
        <v>15</v>
      </c>
      <c r="F49" s="181" t="s">
        <v>16</v>
      </c>
      <c r="G49" s="111" t="s">
        <v>17</v>
      </c>
      <c r="H49" s="181" t="s">
        <v>263</v>
      </c>
      <c r="I49" s="181" t="s">
        <v>1063</v>
      </c>
      <c r="J49" s="203" t="s">
        <v>1064</v>
      </c>
      <c r="K49" s="733">
        <v>0.95</v>
      </c>
      <c r="L49" s="172" t="s">
        <v>1065</v>
      </c>
      <c r="M49" s="177" t="s">
        <v>263</v>
      </c>
      <c r="N49" s="177" t="s">
        <v>1063</v>
      </c>
      <c r="O49" s="177" t="s">
        <v>1064</v>
      </c>
      <c r="P49" s="722">
        <v>0.95</v>
      </c>
      <c r="Q49" s="177" t="s">
        <v>1066</v>
      </c>
      <c r="R49" s="181" t="s">
        <v>263</v>
      </c>
      <c r="S49" s="177" t="s">
        <v>1063</v>
      </c>
      <c r="T49" s="177" t="s">
        <v>1136</v>
      </c>
      <c r="U49" s="722">
        <v>0.9</v>
      </c>
      <c r="V49" s="177" t="s">
        <v>1137</v>
      </c>
      <c r="W49" s="324" t="s">
        <v>263</v>
      </c>
      <c r="X49" s="177" t="s">
        <v>1063</v>
      </c>
      <c r="Y49" s="177" t="s">
        <v>1138</v>
      </c>
      <c r="Z49" s="722">
        <v>0.9</v>
      </c>
      <c r="AA49" s="177" t="s">
        <v>1137</v>
      </c>
      <c r="AB49" s="710">
        <f>(+Z49+U49+P49+K49)/4</f>
        <v>0.925</v>
      </c>
    </row>
    <row r="50" spans="1:28" ht="24">
      <c r="A50" s="179"/>
      <c r="B50" s="181"/>
      <c r="C50" s="184"/>
      <c r="D50" s="181"/>
      <c r="E50" s="181"/>
      <c r="F50" s="181"/>
      <c r="G50" s="26" t="s">
        <v>18</v>
      </c>
      <c r="H50" s="181"/>
      <c r="I50" s="181"/>
      <c r="J50" s="184"/>
      <c r="K50" s="734"/>
      <c r="L50" s="172"/>
      <c r="M50" s="177"/>
      <c r="N50" s="177"/>
      <c r="O50" s="177"/>
      <c r="P50" s="723"/>
      <c r="Q50" s="177"/>
      <c r="R50" s="181"/>
      <c r="S50" s="177"/>
      <c r="T50" s="177"/>
      <c r="U50" s="723"/>
      <c r="V50" s="177"/>
      <c r="W50" s="324"/>
      <c r="X50" s="177"/>
      <c r="Y50" s="177"/>
      <c r="Z50" s="723"/>
      <c r="AA50" s="177"/>
      <c r="AB50" s="711"/>
    </row>
    <row r="51" spans="1:28" ht="91.5" customHeight="1">
      <c r="A51" s="179"/>
      <c r="B51" s="181"/>
      <c r="C51" s="204"/>
      <c r="D51" s="181"/>
      <c r="E51" s="181"/>
      <c r="F51" s="181"/>
      <c r="G51" s="27" t="s">
        <v>19</v>
      </c>
      <c r="H51" s="181"/>
      <c r="I51" s="181"/>
      <c r="J51" s="204"/>
      <c r="K51" s="734"/>
      <c r="L51" s="172"/>
      <c r="M51" s="177"/>
      <c r="N51" s="177"/>
      <c r="O51" s="177"/>
      <c r="P51" s="723"/>
      <c r="Q51" s="177"/>
      <c r="R51" s="181"/>
      <c r="S51" s="177"/>
      <c r="T51" s="177"/>
      <c r="U51" s="723"/>
      <c r="V51" s="177"/>
      <c r="W51" s="324"/>
      <c r="X51" s="177"/>
      <c r="Y51" s="177"/>
      <c r="Z51" s="723"/>
      <c r="AA51" s="177"/>
      <c r="AB51" s="712"/>
    </row>
    <row r="52" spans="1:28" ht="21" customHeight="1">
      <c r="A52" s="181" t="s">
        <v>264</v>
      </c>
      <c r="B52" s="181" t="s">
        <v>1067</v>
      </c>
      <c r="C52" s="393">
        <v>1</v>
      </c>
      <c r="D52" s="181" t="s">
        <v>265</v>
      </c>
      <c r="E52" s="181" t="s">
        <v>15</v>
      </c>
      <c r="F52" s="181" t="s">
        <v>16</v>
      </c>
      <c r="G52" s="111" t="s">
        <v>17</v>
      </c>
      <c r="H52" s="181" t="s">
        <v>266</v>
      </c>
      <c r="I52" s="181" t="s">
        <v>1068</v>
      </c>
      <c r="J52" s="203" t="s">
        <v>1069</v>
      </c>
      <c r="K52" s="733">
        <v>0</v>
      </c>
      <c r="L52" s="172" t="s">
        <v>1070</v>
      </c>
      <c r="M52" s="177" t="s">
        <v>266</v>
      </c>
      <c r="N52" s="177" t="s">
        <v>1068</v>
      </c>
      <c r="O52" s="177" t="s">
        <v>1071</v>
      </c>
      <c r="P52" s="722">
        <v>0</v>
      </c>
      <c r="Q52" s="177" t="s">
        <v>1070</v>
      </c>
      <c r="R52" s="181" t="s">
        <v>266</v>
      </c>
      <c r="S52" s="177" t="s">
        <v>1068</v>
      </c>
      <c r="T52" s="177" t="s">
        <v>1139</v>
      </c>
      <c r="U52" s="722">
        <v>0</v>
      </c>
      <c r="V52" s="177" t="s">
        <v>1070</v>
      </c>
      <c r="W52" s="324" t="s">
        <v>266</v>
      </c>
      <c r="X52" s="177" t="s">
        <v>1068</v>
      </c>
      <c r="Y52" s="177" t="s">
        <v>1140</v>
      </c>
      <c r="Z52" s="722">
        <v>1</v>
      </c>
      <c r="AA52" s="177" t="s">
        <v>1141</v>
      </c>
      <c r="AB52" s="713">
        <f>+Z52+U52+P52+K52</f>
        <v>1</v>
      </c>
    </row>
    <row r="53" spans="1:28" ht="24">
      <c r="A53" s="181"/>
      <c r="B53" s="181"/>
      <c r="C53" s="181"/>
      <c r="D53" s="181"/>
      <c r="E53" s="181"/>
      <c r="F53" s="181"/>
      <c r="G53" s="26" t="s">
        <v>18</v>
      </c>
      <c r="H53" s="181"/>
      <c r="I53" s="181"/>
      <c r="J53" s="184"/>
      <c r="K53" s="734"/>
      <c r="L53" s="172"/>
      <c r="M53" s="177"/>
      <c r="N53" s="177"/>
      <c r="O53" s="177"/>
      <c r="P53" s="723"/>
      <c r="Q53" s="177"/>
      <c r="R53" s="181"/>
      <c r="S53" s="177"/>
      <c r="T53" s="177"/>
      <c r="U53" s="723"/>
      <c r="V53" s="177"/>
      <c r="W53" s="324"/>
      <c r="X53" s="177"/>
      <c r="Y53" s="177"/>
      <c r="Z53" s="723"/>
      <c r="AA53" s="177"/>
      <c r="AB53" s="714"/>
    </row>
    <row r="54" spans="1:28" ht="80.25" customHeight="1">
      <c r="A54" s="181"/>
      <c r="B54" s="181"/>
      <c r="C54" s="181"/>
      <c r="D54" s="181"/>
      <c r="E54" s="181"/>
      <c r="F54" s="181"/>
      <c r="G54" s="27" t="s">
        <v>19</v>
      </c>
      <c r="H54" s="181"/>
      <c r="I54" s="181"/>
      <c r="J54" s="204"/>
      <c r="K54" s="734"/>
      <c r="L54" s="172"/>
      <c r="M54" s="177"/>
      <c r="N54" s="177"/>
      <c r="O54" s="177"/>
      <c r="P54" s="723"/>
      <c r="Q54" s="177"/>
      <c r="R54" s="181"/>
      <c r="S54" s="177"/>
      <c r="T54" s="177"/>
      <c r="U54" s="723"/>
      <c r="V54" s="177"/>
      <c r="W54" s="324"/>
      <c r="X54" s="177"/>
      <c r="Y54" s="177"/>
      <c r="Z54" s="723"/>
      <c r="AA54" s="177"/>
      <c r="AB54" s="715"/>
    </row>
    <row r="55" spans="1:28" ht="64.5" customHeight="1">
      <c r="A55" s="479" t="s">
        <v>1072</v>
      </c>
      <c r="B55" s="479" t="s">
        <v>1073</v>
      </c>
      <c r="C55" s="730">
        <v>1</v>
      </c>
      <c r="D55" s="479" t="s">
        <v>1074</v>
      </c>
      <c r="E55" s="479" t="s">
        <v>15</v>
      </c>
      <c r="F55" s="479" t="s">
        <v>16</v>
      </c>
      <c r="G55" s="111" t="s">
        <v>17</v>
      </c>
      <c r="H55" s="479" t="s">
        <v>1075</v>
      </c>
      <c r="I55" s="479" t="s">
        <v>1076</v>
      </c>
      <c r="J55" s="479" t="s">
        <v>1077</v>
      </c>
      <c r="K55" s="733">
        <v>1</v>
      </c>
      <c r="L55" s="479"/>
      <c r="M55" s="177" t="s">
        <v>1075</v>
      </c>
      <c r="N55" s="177" t="s">
        <v>1076</v>
      </c>
      <c r="O55" s="177" t="s">
        <v>1077</v>
      </c>
      <c r="P55" s="722">
        <v>1</v>
      </c>
      <c r="Q55" s="177"/>
      <c r="R55" s="479" t="s">
        <v>1078</v>
      </c>
      <c r="S55" s="177" t="s">
        <v>1076</v>
      </c>
      <c r="T55" s="177" t="s">
        <v>1077</v>
      </c>
      <c r="U55" s="722">
        <v>1</v>
      </c>
      <c r="V55" s="177"/>
      <c r="W55" s="724" t="s">
        <v>1078</v>
      </c>
      <c r="X55" s="177" t="s">
        <v>1076</v>
      </c>
      <c r="Y55" s="177" t="s">
        <v>1077</v>
      </c>
      <c r="Z55" s="722">
        <v>1</v>
      </c>
      <c r="AA55" s="177"/>
      <c r="AB55" s="716">
        <v>1</v>
      </c>
    </row>
    <row r="56" spans="1:28" ht="64.5" customHeight="1">
      <c r="A56" s="480"/>
      <c r="B56" s="480"/>
      <c r="C56" s="480"/>
      <c r="D56" s="480"/>
      <c r="E56" s="480"/>
      <c r="F56" s="480"/>
      <c r="G56" s="26" t="s">
        <v>18</v>
      </c>
      <c r="H56" s="731"/>
      <c r="I56" s="480"/>
      <c r="J56" s="731"/>
      <c r="K56" s="734"/>
      <c r="L56" s="731"/>
      <c r="M56" s="177"/>
      <c r="N56" s="177"/>
      <c r="O56" s="177"/>
      <c r="P56" s="723"/>
      <c r="Q56" s="177"/>
      <c r="R56" s="731"/>
      <c r="S56" s="177"/>
      <c r="T56" s="177"/>
      <c r="U56" s="723"/>
      <c r="V56" s="177"/>
      <c r="W56" s="725"/>
      <c r="X56" s="177"/>
      <c r="Y56" s="177"/>
      <c r="Z56" s="723"/>
      <c r="AA56" s="177"/>
      <c r="AB56" s="717"/>
    </row>
    <row r="57" spans="1:28" ht="47.25" customHeight="1">
      <c r="A57" s="481"/>
      <c r="B57" s="481"/>
      <c r="C57" s="481"/>
      <c r="D57" s="481"/>
      <c r="E57" s="481"/>
      <c r="F57" s="481"/>
      <c r="G57" s="27" t="s">
        <v>19</v>
      </c>
      <c r="H57" s="732"/>
      <c r="I57" s="481"/>
      <c r="J57" s="732"/>
      <c r="K57" s="734"/>
      <c r="L57" s="732"/>
      <c r="M57" s="177"/>
      <c r="N57" s="177"/>
      <c r="O57" s="177"/>
      <c r="P57" s="723"/>
      <c r="Q57" s="177"/>
      <c r="R57" s="732"/>
      <c r="S57" s="177"/>
      <c r="T57" s="177"/>
      <c r="U57" s="723"/>
      <c r="V57" s="177"/>
      <c r="W57" s="726"/>
      <c r="X57" s="177"/>
      <c r="Y57" s="177"/>
      <c r="Z57" s="723"/>
      <c r="AA57" s="177"/>
      <c r="AB57" s="718"/>
    </row>
    <row r="58" spans="1:29" ht="80.25" customHeight="1">
      <c r="A58" s="479" t="s">
        <v>1079</v>
      </c>
      <c r="B58" s="479" t="s">
        <v>1079</v>
      </c>
      <c r="C58" s="730">
        <v>1</v>
      </c>
      <c r="D58" s="479" t="s">
        <v>1080</v>
      </c>
      <c r="E58" s="479" t="s">
        <v>15</v>
      </c>
      <c r="F58" s="479" t="s">
        <v>16</v>
      </c>
      <c r="G58" s="111" t="s">
        <v>17</v>
      </c>
      <c r="H58" s="479" t="s">
        <v>1081</v>
      </c>
      <c r="I58" s="181" t="s">
        <v>1031</v>
      </c>
      <c r="J58" s="203" t="s">
        <v>1032</v>
      </c>
      <c r="K58" s="733">
        <v>1</v>
      </c>
      <c r="L58" s="479"/>
      <c r="M58" s="177" t="s">
        <v>1081</v>
      </c>
      <c r="N58" s="177" t="s">
        <v>1031</v>
      </c>
      <c r="O58" s="177" t="s">
        <v>1032</v>
      </c>
      <c r="P58" s="722">
        <v>1</v>
      </c>
      <c r="Q58" s="177"/>
      <c r="R58" s="479" t="s">
        <v>1081</v>
      </c>
      <c r="S58" s="177" t="s">
        <v>1031</v>
      </c>
      <c r="T58" s="177" t="s">
        <v>1032</v>
      </c>
      <c r="U58" s="722">
        <v>1</v>
      </c>
      <c r="V58" s="177"/>
      <c r="W58" s="724" t="s">
        <v>1081</v>
      </c>
      <c r="X58" s="177" t="s">
        <v>1031</v>
      </c>
      <c r="Y58" s="177" t="s">
        <v>1032</v>
      </c>
      <c r="Z58" s="722">
        <v>1</v>
      </c>
      <c r="AA58" s="177"/>
      <c r="AB58" s="719">
        <v>1</v>
      </c>
      <c r="AC58" s="70"/>
    </row>
    <row r="59" spans="1:29" ht="80.25" customHeight="1">
      <c r="A59" s="480"/>
      <c r="B59" s="480"/>
      <c r="C59" s="735"/>
      <c r="D59" s="480"/>
      <c r="E59" s="731"/>
      <c r="F59" s="731"/>
      <c r="G59" s="26" t="s">
        <v>18</v>
      </c>
      <c r="H59" s="480"/>
      <c r="I59" s="181"/>
      <c r="J59" s="184"/>
      <c r="K59" s="734"/>
      <c r="L59" s="480"/>
      <c r="M59" s="177"/>
      <c r="N59" s="177"/>
      <c r="O59" s="177"/>
      <c r="P59" s="723"/>
      <c r="Q59" s="177"/>
      <c r="R59" s="480"/>
      <c r="S59" s="177"/>
      <c r="T59" s="177"/>
      <c r="U59" s="723"/>
      <c r="V59" s="177"/>
      <c r="W59" s="725"/>
      <c r="X59" s="177"/>
      <c r="Y59" s="177"/>
      <c r="Z59" s="723"/>
      <c r="AA59" s="177"/>
      <c r="AB59" s="720"/>
      <c r="AC59" s="70"/>
    </row>
    <row r="60" spans="1:29" ht="80.25" customHeight="1">
      <c r="A60" s="481"/>
      <c r="B60" s="481"/>
      <c r="C60" s="736"/>
      <c r="D60" s="481"/>
      <c r="E60" s="732"/>
      <c r="F60" s="732"/>
      <c r="G60" s="27" t="s">
        <v>19</v>
      </c>
      <c r="H60" s="481"/>
      <c r="I60" s="181"/>
      <c r="J60" s="204"/>
      <c r="K60" s="734"/>
      <c r="L60" s="481"/>
      <c r="M60" s="177"/>
      <c r="N60" s="177"/>
      <c r="O60" s="177"/>
      <c r="P60" s="723"/>
      <c r="Q60" s="177"/>
      <c r="R60" s="481"/>
      <c r="S60" s="177"/>
      <c r="T60" s="177"/>
      <c r="U60" s="723"/>
      <c r="V60" s="177"/>
      <c r="W60" s="726"/>
      <c r="X60" s="177"/>
      <c r="Y60" s="177"/>
      <c r="Z60" s="723"/>
      <c r="AA60" s="177"/>
      <c r="AB60" s="721"/>
      <c r="AC60" s="70"/>
    </row>
    <row r="61" spans="1:28" s="69" customFormat="1" ht="33" customHeight="1">
      <c r="A61" s="479" t="s">
        <v>1082</v>
      </c>
      <c r="B61" s="479" t="s">
        <v>1083</v>
      </c>
      <c r="C61" s="730">
        <v>1</v>
      </c>
      <c r="D61" s="479" t="s">
        <v>1084</v>
      </c>
      <c r="E61" s="479" t="s">
        <v>15</v>
      </c>
      <c r="F61" s="479" t="s">
        <v>16</v>
      </c>
      <c r="G61" s="111" t="s">
        <v>17</v>
      </c>
      <c r="H61" s="479" t="s">
        <v>1085</v>
      </c>
      <c r="I61" s="479" t="s">
        <v>1086</v>
      </c>
      <c r="J61" s="479" t="s">
        <v>1087</v>
      </c>
      <c r="K61" s="727">
        <v>0.8</v>
      </c>
      <c r="L61" s="479" t="s">
        <v>1088</v>
      </c>
      <c r="M61" s="177" t="s">
        <v>1085</v>
      </c>
      <c r="N61" s="177" t="s">
        <v>1086</v>
      </c>
      <c r="O61" s="177" t="s">
        <v>1087</v>
      </c>
      <c r="P61" s="722">
        <v>0.9</v>
      </c>
      <c r="Q61" s="177" t="s">
        <v>1089</v>
      </c>
      <c r="R61" s="479" t="s">
        <v>1085</v>
      </c>
      <c r="S61" s="177" t="s">
        <v>1086</v>
      </c>
      <c r="T61" s="177" t="s">
        <v>1142</v>
      </c>
      <c r="U61" s="722">
        <v>0.95</v>
      </c>
      <c r="V61" s="177" t="s">
        <v>1089</v>
      </c>
      <c r="W61" s="724" t="s">
        <v>1085</v>
      </c>
      <c r="X61" s="177" t="s">
        <v>1086</v>
      </c>
      <c r="Y61" s="177" t="s">
        <v>1143</v>
      </c>
      <c r="Z61" s="722">
        <v>0.95</v>
      </c>
      <c r="AA61" s="177" t="s">
        <v>1089</v>
      </c>
      <c r="AB61" s="719">
        <f>(+Z61+U61+P61+K61)/4</f>
        <v>0.8999999999999999</v>
      </c>
    </row>
    <row r="62" spans="1:28" s="69" customFormat="1" ht="33" customHeight="1">
      <c r="A62" s="480"/>
      <c r="B62" s="480"/>
      <c r="C62" s="480"/>
      <c r="D62" s="480"/>
      <c r="E62" s="731"/>
      <c r="F62" s="731"/>
      <c r="G62" s="26" t="s">
        <v>18</v>
      </c>
      <c r="H62" s="480"/>
      <c r="I62" s="480"/>
      <c r="J62" s="480"/>
      <c r="K62" s="728"/>
      <c r="L62" s="480"/>
      <c r="M62" s="177"/>
      <c r="N62" s="177"/>
      <c r="O62" s="177"/>
      <c r="P62" s="723"/>
      <c r="Q62" s="177"/>
      <c r="R62" s="480"/>
      <c r="S62" s="177"/>
      <c r="T62" s="177"/>
      <c r="U62" s="723"/>
      <c r="V62" s="177"/>
      <c r="W62" s="725"/>
      <c r="X62" s="177"/>
      <c r="Y62" s="177"/>
      <c r="Z62" s="723"/>
      <c r="AA62" s="177"/>
      <c r="AB62" s="720"/>
    </row>
    <row r="63" spans="1:28" s="69" customFormat="1" ht="33" customHeight="1">
      <c r="A63" s="481"/>
      <c r="B63" s="481"/>
      <c r="C63" s="481"/>
      <c r="D63" s="481"/>
      <c r="E63" s="732"/>
      <c r="F63" s="732"/>
      <c r="G63" s="27" t="s">
        <v>19</v>
      </c>
      <c r="H63" s="481"/>
      <c r="I63" s="481"/>
      <c r="J63" s="481"/>
      <c r="K63" s="729"/>
      <c r="L63" s="481"/>
      <c r="M63" s="177"/>
      <c r="N63" s="177"/>
      <c r="O63" s="177"/>
      <c r="P63" s="723"/>
      <c r="Q63" s="177"/>
      <c r="R63" s="481"/>
      <c r="S63" s="177"/>
      <c r="T63" s="177"/>
      <c r="U63" s="723"/>
      <c r="V63" s="177"/>
      <c r="W63" s="726"/>
      <c r="X63" s="177"/>
      <c r="Y63" s="177"/>
      <c r="Z63" s="723"/>
      <c r="AA63" s="177"/>
      <c r="AB63" s="721"/>
    </row>
    <row r="64" spans="1:28" s="69" customFormat="1" ht="30" customHeight="1">
      <c r="A64" s="479" t="s">
        <v>1090</v>
      </c>
      <c r="B64" s="479" t="s">
        <v>1091</v>
      </c>
      <c r="C64" s="730">
        <v>1</v>
      </c>
      <c r="D64" s="479" t="s">
        <v>1084</v>
      </c>
      <c r="E64" s="479" t="s">
        <v>15</v>
      </c>
      <c r="F64" s="479" t="s">
        <v>16</v>
      </c>
      <c r="G64" s="111" t="s">
        <v>17</v>
      </c>
      <c r="H64" s="479" t="s">
        <v>1085</v>
      </c>
      <c r="I64" s="479" t="s">
        <v>1086</v>
      </c>
      <c r="J64" s="479" t="s">
        <v>1092</v>
      </c>
      <c r="K64" s="727">
        <v>0.8</v>
      </c>
      <c r="L64" s="479" t="s">
        <v>1093</v>
      </c>
      <c r="M64" s="177" t="s">
        <v>1085</v>
      </c>
      <c r="N64" s="177" t="s">
        <v>1086</v>
      </c>
      <c r="O64" s="177" t="s">
        <v>1092</v>
      </c>
      <c r="P64" s="722">
        <v>0.8</v>
      </c>
      <c r="Q64" s="177" t="s">
        <v>1094</v>
      </c>
      <c r="R64" s="479" t="s">
        <v>1085</v>
      </c>
      <c r="S64" s="177" t="s">
        <v>1086</v>
      </c>
      <c r="T64" s="177" t="s">
        <v>1144</v>
      </c>
      <c r="U64" s="722">
        <v>0.9</v>
      </c>
      <c r="V64" s="177" t="s">
        <v>1094</v>
      </c>
      <c r="W64" s="724" t="s">
        <v>1085</v>
      </c>
      <c r="X64" s="177" t="s">
        <v>1086</v>
      </c>
      <c r="Y64" s="177" t="s">
        <v>1145</v>
      </c>
      <c r="Z64" s="722">
        <v>0.9</v>
      </c>
      <c r="AA64" s="177" t="s">
        <v>1094</v>
      </c>
      <c r="AB64" s="719">
        <f>(+Z64+U64+P64+K64)/4</f>
        <v>0.8500000000000001</v>
      </c>
    </row>
    <row r="65" spans="1:28" s="69" customFormat="1" ht="30" customHeight="1">
      <c r="A65" s="480"/>
      <c r="B65" s="480"/>
      <c r="C65" s="480"/>
      <c r="D65" s="480"/>
      <c r="E65" s="731"/>
      <c r="F65" s="731"/>
      <c r="G65" s="26" t="s">
        <v>18</v>
      </c>
      <c r="H65" s="480"/>
      <c r="I65" s="480"/>
      <c r="J65" s="480"/>
      <c r="K65" s="728"/>
      <c r="L65" s="480"/>
      <c r="M65" s="177"/>
      <c r="N65" s="177"/>
      <c r="O65" s="177"/>
      <c r="P65" s="723"/>
      <c r="Q65" s="177"/>
      <c r="R65" s="480"/>
      <c r="S65" s="177"/>
      <c r="T65" s="177"/>
      <c r="U65" s="723"/>
      <c r="V65" s="177"/>
      <c r="W65" s="725"/>
      <c r="X65" s="177"/>
      <c r="Y65" s="177"/>
      <c r="Z65" s="723"/>
      <c r="AA65" s="177"/>
      <c r="AB65" s="720"/>
    </row>
    <row r="66" spans="1:28" s="69" customFormat="1" ht="30" customHeight="1">
      <c r="A66" s="481"/>
      <c r="B66" s="481"/>
      <c r="C66" s="481"/>
      <c r="D66" s="481"/>
      <c r="E66" s="732"/>
      <c r="F66" s="732"/>
      <c r="G66" s="27" t="s">
        <v>19</v>
      </c>
      <c r="H66" s="481"/>
      <c r="I66" s="481"/>
      <c r="J66" s="481"/>
      <c r="K66" s="729"/>
      <c r="L66" s="481"/>
      <c r="M66" s="177"/>
      <c r="N66" s="177"/>
      <c r="O66" s="177"/>
      <c r="P66" s="723"/>
      <c r="Q66" s="177"/>
      <c r="R66" s="481"/>
      <c r="S66" s="177"/>
      <c r="T66" s="177"/>
      <c r="U66" s="723"/>
      <c r="V66" s="177"/>
      <c r="W66" s="726"/>
      <c r="X66" s="177"/>
      <c r="Y66" s="177"/>
      <c r="Z66" s="723"/>
      <c r="AA66" s="177"/>
      <c r="AB66" s="721"/>
    </row>
    <row r="67" spans="1:28" s="69" customFormat="1" ht="48.75" customHeight="1">
      <c r="A67" s="479" t="s">
        <v>1095</v>
      </c>
      <c r="B67" s="479" t="s">
        <v>1096</v>
      </c>
      <c r="C67" s="730">
        <v>1</v>
      </c>
      <c r="D67" s="479" t="s">
        <v>1097</v>
      </c>
      <c r="E67" s="479" t="s">
        <v>15</v>
      </c>
      <c r="F67" s="479" t="s">
        <v>16</v>
      </c>
      <c r="G67" s="111" t="s">
        <v>17</v>
      </c>
      <c r="H67" s="479" t="s">
        <v>1098</v>
      </c>
      <c r="I67" s="479" t="s">
        <v>1099</v>
      </c>
      <c r="J67" s="479" t="s">
        <v>1100</v>
      </c>
      <c r="K67" s="727">
        <v>0.8</v>
      </c>
      <c r="L67" s="479" t="s">
        <v>1101</v>
      </c>
      <c r="M67" s="177" t="s">
        <v>1098</v>
      </c>
      <c r="N67" s="177" t="s">
        <v>1099</v>
      </c>
      <c r="O67" s="177" t="s">
        <v>1100</v>
      </c>
      <c r="P67" s="722">
        <v>0.8</v>
      </c>
      <c r="Q67" s="177" t="s">
        <v>1102</v>
      </c>
      <c r="R67" s="479" t="s">
        <v>1098</v>
      </c>
      <c r="S67" s="177" t="s">
        <v>1099</v>
      </c>
      <c r="T67" s="177" t="s">
        <v>1146</v>
      </c>
      <c r="U67" s="722">
        <v>0.7</v>
      </c>
      <c r="V67" s="177" t="s">
        <v>1102</v>
      </c>
      <c r="W67" s="724" t="s">
        <v>1098</v>
      </c>
      <c r="X67" s="177" t="s">
        <v>1099</v>
      </c>
      <c r="Y67" s="177" t="s">
        <v>1147</v>
      </c>
      <c r="Z67" s="722">
        <v>0.9</v>
      </c>
      <c r="AA67" s="177" t="s">
        <v>1102</v>
      </c>
      <c r="AB67" s="719">
        <f>(+Z67+U67+P67+K67)/4</f>
        <v>0.8</v>
      </c>
    </row>
    <row r="68" spans="1:28" s="69" customFormat="1" ht="24">
      <c r="A68" s="480"/>
      <c r="B68" s="480"/>
      <c r="C68" s="480"/>
      <c r="D68" s="480"/>
      <c r="E68" s="731"/>
      <c r="F68" s="731"/>
      <c r="G68" s="26" t="s">
        <v>18</v>
      </c>
      <c r="H68" s="480"/>
      <c r="I68" s="480"/>
      <c r="J68" s="480"/>
      <c r="K68" s="728"/>
      <c r="L68" s="480"/>
      <c r="M68" s="177"/>
      <c r="N68" s="177"/>
      <c r="O68" s="177"/>
      <c r="P68" s="723"/>
      <c r="Q68" s="177"/>
      <c r="R68" s="480"/>
      <c r="S68" s="177"/>
      <c r="T68" s="177"/>
      <c r="U68" s="723"/>
      <c r="V68" s="177"/>
      <c r="W68" s="725"/>
      <c r="X68" s="177"/>
      <c r="Y68" s="177"/>
      <c r="Z68" s="723"/>
      <c r="AA68" s="177"/>
      <c r="AB68" s="720"/>
    </row>
    <row r="69" spans="1:28" s="69" customFormat="1" ht="24">
      <c r="A69" s="481"/>
      <c r="B69" s="481"/>
      <c r="C69" s="481"/>
      <c r="D69" s="481"/>
      <c r="E69" s="732"/>
      <c r="F69" s="732"/>
      <c r="G69" s="27" t="s">
        <v>19</v>
      </c>
      <c r="H69" s="481"/>
      <c r="I69" s="481"/>
      <c r="J69" s="481"/>
      <c r="K69" s="729"/>
      <c r="L69" s="481"/>
      <c r="M69" s="177"/>
      <c r="N69" s="177"/>
      <c r="O69" s="177"/>
      <c r="P69" s="723"/>
      <c r="Q69" s="177"/>
      <c r="R69" s="481"/>
      <c r="S69" s="177"/>
      <c r="T69" s="177"/>
      <c r="U69" s="723"/>
      <c r="V69" s="177"/>
      <c r="W69" s="726"/>
      <c r="X69" s="177"/>
      <c r="Y69" s="177"/>
      <c r="Z69" s="723"/>
      <c r="AA69" s="177"/>
      <c r="AB69" s="721"/>
    </row>
    <row r="70" spans="1:28" ht="12">
      <c r="A70" s="479" t="s">
        <v>267</v>
      </c>
      <c r="B70" s="479" t="s">
        <v>711</v>
      </c>
      <c r="C70" s="730">
        <v>1</v>
      </c>
      <c r="D70" s="479" t="s">
        <v>591</v>
      </c>
      <c r="E70" s="181" t="s">
        <v>15</v>
      </c>
      <c r="F70" s="181" t="s">
        <v>16</v>
      </c>
      <c r="G70" s="111" t="s">
        <v>17</v>
      </c>
      <c r="H70" s="479" t="s">
        <v>592</v>
      </c>
      <c r="I70" s="181" t="s">
        <v>593</v>
      </c>
      <c r="J70" s="479" t="s">
        <v>712</v>
      </c>
      <c r="K70" s="294">
        <v>0.8</v>
      </c>
      <c r="L70" s="479" t="s">
        <v>594</v>
      </c>
      <c r="M70" s="752" t="s">
        <v>592</v>
      </c>
      <c r="N70" s="752" t="s">
        <v>593</v>
      </c>
      <c r="O70" s="752" t="s">
        <v>713</v>
      </c>
      <c r="P70" s="294">
        <v>0.8</v>
      </c>
      <c r="Q70" s="752" t="s">
        <v>595</v>
      </c>
      <c r="R70" s="479" t="s">
        <v>592</v>
      </c>
      <c r="S70" s="752" t="s">
        <v>593</v>
      </c>
      <c r="T70" s="479" t="s">
        <v>1103</v>
      </c>
      <c r="U70" s="294">
        <v>0.9</v>
      </c>
      <c r="V70" s="755" t="s">
        <v>1104</v>
      </c>
      <c r="W70" s="724" t="s">
        <v>592</v>
      </c>
      <c r="X70" s="752" t="s">
        <v>593</v>
      </c>
      <c r="Y70" s="758" t="s">
        <v>1112</v>
      </c>
      <c r="Z70" s="294">
        <v>0.95</v>
      </c>
      <c r="AA70" s="761" t="s">
        <v>1113</v>
      </c>
      <c r="AB70" s="764">
        <f>+(Z70+U70+P70+K70)/4</f>
        <v>0.8625</v>
      </c>
    </row>
    <row r="71" spans="1:28" ht="24">
      <c r="A71" s="480"/>
      <c r="B71" s="480"/>
      <c r="C71" s="735"/>
      <c r="D71" s="480"/>
      <c r="E71" s="181"/>
      <c r="F71" s="181"/>
      <c r="G71" s="26" t="s">
        <v>18</v>
      </c>
      <c r="H71" s="480"/>
      <c r="I71" s="181"/>
      <c r="J71" s="480"/>
      <c r="K71" s="467"/>
      <c r="L71" s="480"/>
      <c r="M71" s="753"/>
      <c r="N71" s="753"/>
      <c r="O71" s="753"/>
      <c r="P71" s="467"/>
      <c r="Q71" s="753"/>
      <c r="R71" s="480"/>
      <c r="S71" s="753"/>
      <c r="T71" s="480"/>
      <c r="U71" s="467"/>
      <c r="V71" s="756"/>
      <c r="W71" s="725"/>
      <c r="X71" s="753"/>
      <c r="Y71" s="759"/>
      <c r="Z71" s="467"/>
      <c r="AA71" s="762"/>
      <c r="AB71" s="765"/>
    </row>
    <row r="72" spans="1:28" ht="24">
      <c r="A72" s="481"/>
      <c r="B72" s="480"/>
      <c r="C72" s="736"/>
      <c r="D72" s="481"/>
      <c r="E72" s="181"/>
      <c r="F72" s="181"/>
      <c r="G72" s="27" t="s">
        <v>19</v>
      </c>
      <c r="H72" s="481"/>
      <c r="I72" s="181"/>
      <c r="J72" s="481"/>
      <c r="K72" s="468"/>
      <c r="L72" s="481"/>
      <c r="M72" s="754"/>
      <c r="N72" s="754"/>
      <c r="O72" s="754"/>
      <c r="P72" s="468"/>
      <c r="Q72" s="754"/>
      <c r="R72" s="481"/>
      <c r="S72" s="754"/>
      <c r="T72" s="481"/>
      <c r="U72" s="468"/>
      <c r="V72" s="757"/>
      <c r="W72" s="726"/>
      <c r="X72" s="754"/>
      <c r="Y72" s="760"/>
      <c r="Z72" s="468"/>
      <c r="AA72" s="763"/>
      <c r="AB72" s="766"/>
    </row>
    <row r="73" spans="1:28" ht="12">
      <c r="A73" s="479" t="s">
        <v>596</v>
      </c>
      <c r="B73" s="480"/>
      <c r="C73" s="730">
        <v>1</v>
      </c>
      <c r="D73" s="479" t="s">
        <v>597</v>
      </c>
      <c r="E73" s="181" t="s">
        <v>15</v>
      </c>
      <c r="F73" s="181" t="s">
        <v>16</v>
      </c>
      <c r="G73" s="111" t="s">
        <v>17</v>
      </c>
      <c r="H73" s="479" t="s">
        <v>598</v>
      </c>
      <c r="I73" s="479" t="s">
        <v>714</v>
      </c>
      <c r="J73" s="479" t="s">
        <v>715</v>
      </c>
      <c r="K73" s="767">
        <v>0.6</v>
      </c>
      <c r="L73" s="479" t="s">
        <v>784</v>
      </c>
      <c r="M73" s="752" t="s">
        <v>598</v>
      </c>
      <c r="N73" s="752" t="s">
        <v>714</v>
      </c>
      <c r="O73" s="752" t="s">
        <v>716</v>
      </c>
      <c r="P73" s="294">
        <v>1</v>
      </c>
      <c r="Q73" s="752" t="s">
        <v>599</v>
      </c>
      <c r="R73" s="479" t="s">
        <v>598</v>
      </c>
      <c r="S73" s="752"/>
      <c r="T73" s="479"/>
      <c r="U73" s="294"/>
      <c r="V73" s="755"/>
      <c r="W73" s="724" t="s">
        <v>598</v>
      </c>
      <c r="X73" s="758"/>
      <c r="Y73" s="758"/>
      <c r="Z73" s="770"/>
      <c r="AA73" s="761"/>
      <c r="AB73" s="764">
        <f>+(Z73+U73+P73+K73)/2</f>
        <v>0.8</v>
      </c>
    </row>
    <row r="74" spans="1:28" ht="24">
      <c r="A74" s="480"/>
      <c r="B74" s="480"/>
      <c r="C74" s="735"/>
      <c r="D74" s="480"/>
      <c r="E74" s="181"/>
      <c r="F74" s="181"/>
      <c r="G74" s="26" t="s">
        <v>18</v>
      </c>
      <c r="H74" s="480"/>
      <c r="I74" s="480"/>
      <c r="J74" s="480"/>
      <c r="K74" s="768"/>
      <c r="L74" s="480"/>
      <c r="M74" s="753"/>
      <c r="N74" s="753"/>
      <c r="O74" s="753"/>
      <c r="P74" s="467"/>
      <c r="Q74" s="753"/>
      <c r="R74" s="480"/>
      <c r="S74" s="753"/>
      <c r="T74" s="480"/>
      <c r="U74" s="467"/>
      <c r="V74" s="756"/>
      <c r="W74" s="725"/>
      <c r="X74" s="759"/>
      <c r="Y74" s="759"/>
      <c r="Z74" s="731"/>
      <c r="AA74" s="762"/>
      <c r="AB74" s="765"/>
    </row>
    <row r="75" spans="1:28" ht="24">
      <c r="A75" s="481"/>
      <c r="B75" s="480"/>
      <c r="C75" s="736"/>
      <c r="D75" s="481"/>
      <c r="E75" s="181"/>
      <c r="F75" s="181"/>
      <c r="G75" s="27" t="s">
        <v>19</v>
      </c>
      <c r="H75" s="481"/>
      <c r="I75" s="481"/>
      <c r="J75" s="481"/>
      <c r="K75" s="769"/>
      <c r="L75" s="481"/>
      <c r="M75" s="754"/>
      <c r="N75" s="754"/>
      <c r="O75" s="754"/>
      <c r="P75" s="468"/>
      <c r="Q75" s="754"/>
      <c r="R75" s="481"/>
      <c r="S75" s="754"/>
      <c r="T75" s="481"/>
      <c r="U75" s="468"/>
      <c r="V75" s="757"/>
      <c r="W75" s="726"/>
      <c r="X75" s="760"/>
      <c r="Y75" s="760"/>
      <c r="Z75" s="732"/>
      <c r="AA75" s="763"/>
      <c r="AB75" s="766"/>
    </row>
    <row r="76" spans="1:28" ht="12">
      <c r="A76" s="479" t="s">
        <v>136</v>
      </c>
      <c r="B76" s="480"/>
      <c r="C76" s="730">
        <v>0.5</v>
      </c>
      <c r="D76" s="479" t="s">
        <v>600</v>
      </c>
      <c r="E76" s="181" t="s">
        <v>15</v>
      </c>
      <c r="F76" s="181" t="s">
        <v>16</v>
      </c>
      <c r="G76" s="111" t="s">
        <v>17</v>
      </c>
      <c r="H76" s="479" t="s">
        <v>598</v>
      </c>
      <c r="I76" s="479" t="s">
        <v>601</v>
      </c>
      <c r="J76" s="479" t="s">
        <v>717</v>
      </c>
      <c r="K76" s="771">
        <v>0.3</v>
      </c>
      <c r="L76" s="479" t="s">
        <v>785</v>
      </c>
      <c r="M76" s="752" t="s">
        <v>598</v>
      </c>
      <c r="N76" s="479" t="s">
        <v>601</v>
      </c>
      <c r="O76" s="752" t="s">
        <v>718</v>
      </c>
      <c r="P76" s="767">
        <v>0.6</v>
      </c>
      <c r="Q76" s="752" t="s">
        <v>719</v>
      </c>
      <c r="R76" s="479" t="s">
        <v>598</v>
      </c>
      <c r="S76" s="752" t="s">
        <v>714</v>
      </c>
      <c r="T76" s="479" t="s">
        <v>1105</v>
      </c>
      <c r="U76" s="294">
        <v>1</v>
      </c>
      <c r="V76" s="752" t="s">
        <v>599</v>
      </c>
      <c r="W76" s="724" t="s">
        <v>598</v>
      </c>
      <c r="X76" s="758"/>
      <c r="Y76" s="758"/>
      <c r="Z76" s="770"/>
      <c r="AA76" s="761"/>
      <c r="AB76" s="764">
        <f>+(Z76+U76+P76+K76)/3</f>
        <v>0.6333333333333334</v>
      </c>
    </row>
    <row r="77" spans="1:28" ht="24">
      <c r="A77" s="480"/>
      <c r="B77" s="480"/>
      <c r="C77" s="735"/>
      <c r="D77" s="480"/>
      <c r="E77" s="181"/>
      <c r="F77" s="181"/>
      <c r="G77" s="26" t="s">
        <v>18</v>
      </c>
      <c r="H77" s="480"/>
      <c r="I77" s="480"/>
      <c r="J77" s="480"/>
      <c r="K77" s="772"/>
      <c r="L77" s="480"/>
      <c r="M77" s="753"/>
      <c r="N77" s="480"/>
      <c r="O77" s="753"/>
      <c r="P77" s="768"/>
      <c r="Q77" s="753"/>
      <c r="R77" s="480"/>
      <c r="S77" s="753"/>
      <c r="T77" s="480"/>
      <c r="U77" s="467"/>
      <c r="V77" s="753"/>
      <c r="W77" s="725"/>
      <c r="X77" s="759"/>
      <c r="Y77" s="759"/>
      <c r="Z77" s="731"/>
      <c r="AA77" s="762"/>
      <c r="AB77" s="765"/>
    </row>
    <row r="78" spans="1:28" ht="24">
      <c r="A78" s="481"/>
      <c r="B78" s="480"/>
      <c r="C78" s="736"/>
      <c r="D78" s="481"/>
      <c r="E78" s="181"/>
      <c r="F78" s="181"/>
      <c r="G78" s="27" t="s">
        <v>19</v>
      </c>
      <c r="H78" s="481"/>
      <c r="I78" s="481"/>
      <c r="J78" s="481"/>
      <c r="K78" s="773"/>
      <c r="L78" s="481"/>
      <c r="M78" s="754"/>
      <c r="N78" s="481"/>
      <c r="O78" s="754"/>
      <c r="P78" s="769"/>
      <c r="Q78" s="754"/>
      <c r="R78" s="481"/>
      <c r="S78" s="754"/>
      <c r="T78" s="481"/>
      <c r="U78" s="468"/>
      <c r="V78" s="754"/>
      <c r="W78" s="726"/>
      <c r="X78" s="760"/>
      <c r="Y78" s="760"/>
      <c r="Z78" s="732"/>
      <c r="AA78" s="763"/>
      <c r="AB78" s="766"/>
    </row>
    <row r="79" spans="1:28" ht="12">
      <c r="A79" s="479" t="s">
        <v>269</v>
      </c>
      <c r="B79" s="480"/>
      <c r="C79" s="730">
        <v>0.8</v>
      </c>
      <c r="D79" s="479" t="s">
        <v>720</v>
      </c>
      <c r="E79" s="181" t="s">
        <v>15</v>
      </c>
      <c r="F79" s="181" t="s">
        <v>16</v>
      </c>
      <c r="G79" s="111" t="s">
        <v>17</v>
      </c>
      <c r="H79" s="479" t="s">
        <v>721</v>
      </c>
      <c r="I79" s="479" t="s">
        <v>722</v>
      </c>
      <c r="J79" s="479" t="s">
        <v>723</v>
      </c>
      <c r="K79" s="294">
        <v>1</v>
      </c>
      <c r="L79" s="479" t="s">
        <v>268</v>
      </c>
      <c r="M79" s="752" t="s">
        <v>592</v>
      </c>
      <c r="N79" s="752" t="s">
        <v>722</v>
      </c>
      <c r="O79" s="752" t="s">
        <v>723</v>
      </c>
      <c r="P79" s="294">
        <v>1</v>
      </c>
      <c r="Q79" s="752" t="s">
        <v>268</v>
      </c>
      <c r="R79" s="479" t="s">
        <v>592</v>
      </c>
      <c r="S79" s="752" t="s">
        <v>722</v>
      </c>
      <c r="T79" s="752" t="s">
        <v>1106</v>
      </c>
      <c r="U79" s="294">
        <v>1</v>
      </c>
      <c r="V79" s="752" t="s">
        <v>599</v>
      </c>
      <c r="W79" s="724" t="s">
        <v>592</v>
      </c>
      <c r="X79" s="758"/>
      <c r="Y79" s="758"/>
      <c r="Z79" s="770"/>
      <c r="AA79" s="761"/>
      <c r="AB79" s="764">
        <f>+(Z79+U79+P79+K79)/3</f>
        <v>1</v>
      </c>
    </row>
    <row r="80" spans="1:28" ht="24">
      <c r="A80" s="480"/>
      <c r="B80" s="480"/>
      <c r="C80" s="735"/>
      <c r="D80" s="480"/>
      <c r="E80" s="181"/>
      <c r="F80" s="181"/>
      <c r="G80" s="26" t="s">
        <v>18</v>
      </c>
      <c r="H80" s="480"/>
      <c r="I80" s="480"/>
      <c r="J80" s="480"/>
      <c r="K80" s="467"/>
      <c r="L80" s="480"/>
      <c r="M80" s="753"/>
      <c r="N80" s="753"/>
      <c r="O80" s="753"/>
      <c r="P80" s="467"/>
      <c r="Q80" s="753"/>
      <c r="R80" s="480"/>
      <c r="S80" s="753"/>
      <c r="T80" s="753"/>
      <c r="U80" s="467"/>
      <c r="V80" s="753"/>
      <c r="W80" s="725"/>
      <c r="X80" s="759"/>
      <c r="Y80" s="759"/>
      <c r="Z80" s="731"/>
      <c r="AA80" s="762"/>
      <c r="AB80" s="765"/>
    </row>
    <row r="81" spans="1:28" ht="24">
      <c r="A81" s="481"/>
      <c r="B81" s="480"/>
      <c r="C81" s="736"/>
      <c r="D81" s="481"/>
      <c r="E81" s="181"/>
      <c r="F81" s="181"/>
      <c r="G81" s="27" t="s">
        <v>19</v>
      </c>
      <c r="H81" s="481"/>
      <c r="I81" s="481"/>
      <c r="J81" s="481"/>
      <c r="K81" s="468"/>
      <c r="L81" s="481"/>
      <c r="M81" s="754"/>
      <c r="N81" s="754"/>
      <c r="O81" s="754"/>
      <c r="P81" s="468"/>
      <c r="Q81" s="754"/>
      <c r="R81" s="481"/>
      <c r="S81" s="754"/>
      <c r="T81" s="754"/>
      <c r="U81" s="468"/>
      <c r="V81" s="754"/>
      <c r="W81" s="726"/>
      <c r="X81" s="760"/>
      <c r="Y81" s="760"/>
      <c r="Z81" s="732"/>
      <c r="AA81" s="763"/>
      <c r="AB81" s="766"/>
    </row>
    <row r="82" spans="1:28" ht="12">
      <c r="A82" s="479" t="s">
        <v>602</v>
      </c>
      <c r="B82" s="480"/>
      <c r="C82" s="479" t="s">
        <v>603</v>
      </c>
      <c r="D82" s="479" t="s">
        <v>604</v>
      </c>
      <c r="E82" s="181" t="s">
        <v>15</v>
      </c>
      <c r="F82" s="181" t="s">
        <v>16</v>
      </c>
      <c r="G82" s="111" t="s">
        <v>17</v>
      </c>
      <c r="H82" s="479" t="s">
        <v>724</v>
      </c>
      <c r="I82" s="479" t="s">
        <v>725</v>
      </c>
      <c r="J82" s="479" t="s">
        <v>726</v>
      </c>
      <c r="K82" s="294">
        <v>1</v>
      </c>
      <c r="L82" s="479" t="s">
        <v>138</v>
      </c>
      <c r="M82" s="752" t="s">
        <v>592</v>
      </c>
      <c r="N82" s="752"/>
      <c r="O82" s="752"/>
      <c r="P82" s="774"/>
      <c r="Q82" s="752"/>
      <c r="R82" s="479" t="s">
        <v>592</v>
      </c>
      <c r="S82" s="479"/>
      <c r="T82" s="479"/>
      <c r="U82" s="770"/>
      <c r="V82" s="755"/>
      <c r="W82" s="724" t="s">
        <v>592</v>
      </c>
      <c r="X82" s="758"/>
      <c r="Y82" s="758"/>
      <c r="Z82" s="770"/>
      <c r="AA82" s="761"/>
      <c r="AB82" s="764">
        <f>+(Z82+U82+P82+K82)/1</f>
        <v>1</v>
      </c>
    </row>
    <row r="83" spans="1:28" ht="24">
      <c r="A83" s="480"/>
      <c r="B83" s="480"/>
      <c r="C83" s="480"/>
      <c r="D83" s="480"/>
      <c r="E83" s="181"/>
      <c r="F83" s="181"/>
      <c r="G83" s="26" t="s">
        <v>18</v>
      </c>
      <c r="H83" s="480"/>
      <c r="I83" s="480"/>
      <c r="J83" s="480"/>
      <c r="K83" s="467"/>
      <c r="L83" s="480"/>
      <c r="M83" s="753"/>
      <c r="N83" s="753"/>
      <c r="O83" s="753"/>
      <c r="P83" s="728"/>
      <c r="Q83" s="753"/>
      <c r="R83" s="480"/>
      <c r="S83" s="480"/>
      <c r="T83" s="480"/>
      <c r="U83" s="731"/>
      <c r="V83" s="756"/>
      <c r="W83" s="725"/>
      <c r="X83" s="759"/>
      <c r="Y83" s="759"/>
      <c r="Z83" s="731"/>
      <c r="AA83" s="762"/>
      <c r="AB83" s="765"/>
    </row>
    <row r="84" spans="1:28" ht="24">
      <c r="A84" s="481"/>
      <c r="B84" s="480"/>
      <c r="C84" s="481"/>
      <c r="D84" s="481"/>
      <c r="E84" s="181"/>
      <c r="F84" s="181"/>
      <c r="G84" s="27" t="s">
        <v>19</v>
      </c>
      <c r="H84" s="481"/>
      <c r="I84" s="481"/>
      <c r="J84" s="481"/>
      <c r="K84" s="468"/>
      <c r="L84" s="481"/>
      <c r="M84" s="754"/>
      <c r="N84" s="754"/>
      <c r="O84" s="754"/>
      <c r="P84" s="729"/>
      <c r="Q84" s="754"/>
      <c r="R84" s="481"/>
      <c r="S84" s="481"/>
      <c r="T84" s="481"/>
      <c r="U84" s="732"/>
      <c r="V84" s="757"/>
      <c r="W84" s="726"/>
      <c r="X84" s="760"/>
      <c r="Y84" s="760"/>
      <c r="Z84" s="732"/>
      <c r="AA84" s="763"/>
      <c r="AB84" s="766"/>
    </row>
    <row r="85" spans="1:28" ht="12">
      <c r="A85" s="479" t="s">
        <v>605</v>
      </c>
      <c r="B85" s="480"/>
      <c r="C85" s="730">
        <v>1</v>
      </c>
      <c r="D85" s="479" t="s">
        <v>606</v>
      </c>
      <c r="E85" s="181" t="s">
        <v>15</v>
      </c>
      <c r="F85" s="181" t="s">
        <v>16</v>
      </c>
      <c r="G85" s="111" t="s">
        <v>17</v>
      </c>
      <c r="H85" s="479" t="s">
        <v>724</v>
      </c>
      <c r="I85" s="479" t="s">
        <v>607</v>
      </c>
      <c r="J85" s="479" t="s">
        <v>608</v>
      </c>
      <c r="K85" s="294">
        <v>1</v>
      </c>
      <c r="L85" s="479" t="s">
        <v>138</v>
      </c>
      <c r="M85" s="752" t="s">
        <v>592</v>
      </c>
      <c r="N85" s="752"/>
      <c r="O85" s="752"/>
      <c r="P85" s="774"/>
      <c r="Q85" s="752"/>
      <c r="R85" s="479" t="s">
        <v>592</v>
      </c>
      <c r="S85" s="479"/>
      <c r="T85" s="479"/>
      <c r="U85" s="770"/>
      <c r="V85" s="755"/>
      <c r="W85" s="724" t="s">
        <v>592</v>
      </c>
      <c r="X85" s="758"/>
      <c r="Y85" s="758"/>
      <c r="Z85" s="770"/>
      <c r="AA85" s="761"/>
      <c r="AB85" s="764">
        <f>+(Z85+U85+P85+K85)/1</f>
        <v>1</v>
      </c>
    </row>
    <row r="86" spans="1:28" ht="24">
      <c r="A86" s="480"/>
      <c r="B86" s="480"/>
      <c r="C86" s="735"/>
      <c r="D86" s="480"/>
      <c r="E86" s="181"/>
      <c r="F86" s="181"/>
      <c r="G86" s="26" t="s">
        <v>18</v>
      </c>
      <c r="H86" s="480"/>
      <c r="I86" s="480"/>
      <c r="J86" s="480"/>
      <c r="K86" s="467"/>
      <c r="L86" s="480"/>
      <c r="M86" s="753"/>
      <c r="N86" s="753"/>
      <c r="O86" s="753"/>
      <c r="P86" s="728"/>
      <c r="Q86" s="753"/>
      <c r="R86" s="480"/>
      <c r="S86" s="480"/>
      <c r="T86" s="480"/>
      <c r="U86" s="731"/>
      <c r="V86" s="756"/>
      <c r="W86" s="725"/>
      <c r="X86" s="759"/>
      <c r="Y86" s="759"/>
      <c r="Z86" s="731"/>
      <c r="AA86" s="762"/>
      <c r="AB86" s="765"/>
    </row>
    <row r="87" spans="1:28" ht="24">
      <c r="A87" s="481"/>
      <c r="B87" s="480"/>
      <c r="C87" s="736"/>
      <c r="D87" s="481"/>
      <c r="E87" s="181"/>
      <c r="F87" s="181"/>
      <c r="G87" s="27" t="s">
        <v>19</v>
      </c>
      <c r="H87" s="481"/>
      <c r="I87" s="481"/>
      <c r="J87" s="481"/>
      <c r="K87" s="468"/>
      <c r="L87" s="481"/>
      <c r="M87" s="754"/>
      <c r="N87" s="754"/>
      <c r="O87" s="754"/>
      <c r="P87" s="729"/>
      <c r="Q87" s="754"/>
      <c r="R87" s="481"/>
      <c r="S87" s="481"/>
      <c r="T87" s="481"/>
      <c r="U87" s="732"/>
      <c r="V87" s="757"/>
      <c r="W87" s="726"/>
      <c r="X87" s="760"/>
      <c r="Y87" s="760"/>
      <c r="Z87" s="732"/>
      <c r="AA87" s="763"/>
      <c r="AB87" s="766"/>
    </row>
    <row r="88" spans="1:28" ht="12">
      <c r="A88" s="479" t="s">
        <v>609</v>
      </c>
      <c r="B88" s="480"/>
      <c r="C88" s="730">
        <v>0.8</v>
      </c>
      <c r="D88" s="479" t="s">
        <v>610</v>
      </c>
      <c r="E88" s="181" t="s">
        <v>15</v>
      </c>
      <c r="F88" s="181" t="s">
        <v>16</v>
      </c>
      <c r="G88" s="111" t="s">
        <v>17</v>
      </c>
      <c r="H88" s="479" t="s">
        <v>724</v>
      </c>
      <c r="I88" s="479" t="s">
        <v>611</v>
      </c>
      <c r="J88" s="479" t="s">
        <v>727</v>
      </c>
      <c r="K88" s="294">
        <v>0.8</v>
      </c>
      <c r="L88" s="479" t="s">
        <v>612</v>
      </c>
      <c r="M88" s="752" t="s">
        <v>592</v>
      </c>
      <c r="N88" s="479" t="s">
        <v>611</v>
      </c>
      <c r="O88" s="479" t="s">
        <v>727</v>
      </c>
      <c r="P88" s="294">
        <v>1</v>
      </c>
      <c r="Q88" s="479" t="s">
        <v>612</v>
      </c>
      <c r="R88" s="479" t="s">
        <v>592</v>
      </c>
      <c r="S88" s="479" t="s">
        <v>611</v>
      </c>
      <c r="T88" s="479" t="s">
        <v>727</v>
      </c>
      <c r="U88" s="294">
        <v>1</v>
      </c>
      <c r="V88" s="479" t="s">
        <v>612</v>
      </c>
      <c r="W88" s="724" t="s">
        <v>592</v>
      </c>
      <c r="X88" s="479" t="s">
        <v>611</v>
      </c>
      <c r="Y88" s="479" t="s">
        <v>727</v>
      </c>
      <c r="Z88" s="294">
        <v>1</v>
      </c>
      <c r="AA88" s="320" t="s">
        <v>612</v>
      </c>
      <c r="AB88" s="764">
        <f>+(Z88+U88+P88+K88)/4</f>
        <v>0.95</v>
      </c>
    </row>
    <row r="89" spans="1:28" ht="24">
      <c r="A89" s="480"/>
      <c r="B89" s="480"/>
      <c r="C89" s="735"/>
      <c r="D89" s="480"/>
      <c r="E89" s="181"/>
      <c r="F89" s="181"/>
      <c r="G89" s="26" t="s">
        <v>18</v>
      </c>
      <c r="H89" s="480"/>
      <c r="I89" s="480"/>
      <c r="J89" s="480"/>
      <c r="K89" s="467"/>
      <c r="L89" s="480"/>
      <c r="M89" s="753"/>
      <c r="N89" s="480"/>
      <c r="O89" s="480"/>
      <c r="P89" s="467"/>
      <c r="Q89" s="480"/>
      <c r="R89" s="480"/>
      <c r="S89" s="480"/>
      <c r="T89" s="480"/>
      <c r="U89" s="467"/>
      <c r="V89" s="480"/>
      <c r="W89" s="725"/>
      <c r="X89" s="480"/>
      <c r="Y89" s="480"/>
      <c r="Z89" s="467"/>
      <c r="AA89" s="321"/>
      <c r="AB89" s="765"/>
    </row>
    <row r="90" spans="1:28" ht="32.25" customHeight="1">
      <c r="A90" s="481"/>
      <c r="B90" s="480"/>
      <c r="C90" s="736"/>
      <c r="D90" s="481"/>
      <c r="E90" s="181"/>
      <c r="F90" s="181"/>
      <c r="G90" s="27" t="s">
        <v>19</v>
      </c>
      <c r="H90" s="481"/>
      <c r="I90" s="481"/>
      <c r="J90" s="481"/>
      <c r="K90" s="468"/>
      <c r="L90" s="481"/>
      <c r="M90" s="754"/>
      <c r="N90" s="481"/>
      <c r="O90" s="481"/>
      <c r="P90" s="468"/>
      <c r="Q90" s="481"/>
      <c r="R90" s="481"/>
      <c r="S90" s="481"/>
      <c r="T90" s="481"/>
      <c r="U90" s="468"/>
      <c r="V90" s="481"/>
      <c r="W90" s="726"/>
      <c r="X90" s="481"/>
      <c r="Y90" s="481"/>
      <c r="Z90" s="468"/>
      <c r="AA90" s="775"/>
      <c r="AB90" s="766"/>
    </row>
    <row r="91" spans="1:28" ht="12">
      <c r="A91" s="479" t="s">
        <v>613</v>
      </c>
      <c r="B91" s="480"/>
      <c r="C91" s="479" t="s">
        <v>614</v>
      </c>
      <c r="D91" s="479" t="s">
        <v>615</v>
      </c>
      <c r="E91" s="181" t="s">
        <v>15</v>
      </c>
      <c r="F91" s="181" t="s">
        <v>16</v>
      </c>
      <c r="G91" s="111" t="s">
        <v>17</v>
      </c>
      <c r="H91" s="479" t="s">
        <v>616</v>
      </c>
      <c r="I91" s="479" t="s">
        <v>728</v>
      </c>
      <c r="J91" s="479" t="s">
        <v>729</v>
      </c>
      <c r="K91" s="294">
        <v>1</v>
      </c>
      <c r="L91" s="479" t="s">
        <v>617</v>
      </c>
      <c r="M91" s="752" t="s">
        <v>592</v>
      </c>
      <c r="N91" s="479" t="s">
        <v>728</v>
      </c>
      <c r="O91" s="752" t="s">
        <v>730</v>
      </c>
      <c r="P91" s="294">
        <v>1</v>
      </c>
      <c r="Q91" s="479" t="s">
        <v>617</v>
      </c>
      <c r="R91" s="479" t="s">
        <v>592</v>
      </c>
      <c r="S91" s="479" t="s">
        <v>728</v>
      </c>
      <c r="T91" s="752" t="s">
        <v>1107</v>
      </c>
      <c r="U91" s="294">
        <v>1</v>
      </c>
      <c r="V91" s="479" t="s">
        <v>728</v>
      </c>
      <c r="W91" s="724" t="s">
        <v>592</v>
      </c>
      <c r="X91" s="758"/>
      <c r="Y91" s="758"/>
      <c r="Z91" s="770"/>
      <c r="AA91" s="761"/>
      <c r="AB91" s="764">
        <f>+(Z91+U91+P91+K91)/3</f>
        <v>1</v>
      </c>
    </row>
    <row r="92" spans="1:28" ht="24">
      <c r="A92" s="480"/>
      <c r="B92" s="480"/>
      <c r="C92" s="480"/>
      <c r="D92" s="480"/>
      <c r="E92" s="181"/>
      <c r="F92" s="181"/>
      <c r="G92" s="26" t="s">
        <v>18</v>
      </c>
      <c r="H92" s="480"/>
      <c r="I92" s="480"/>
      <c r="J92" s="480"/>
      <c r="K92" s="467"/>
      <c r="L92" s="480"/>
      <c r="M92" s="753"/>
      <c r="N92" s="480"/>
      <c r="O92" s="753"/>
      <c r="P92" s="467"/>
      <c r="Q92" s="480"/>
      <c r="R92" s="480"/>
      <c r="S92" s="480"/>
      <c r="T92" s="753"/>
      <c r="U92" s="467"/>
      <c r="V92" s="480"/>
      <c r="W92" s="725"/>
      <c r="X92" s="759"/>
      <c r="Y92" s="759"/>
      <c r="Z92" s="731"/>
      <c r="AA92" s="762"/>
      <c r="AB92" s="765"/>
    </row>
    <row r="93" spans="1:28" ht="24">
      <c r="A93" s="481"/>
      <c r="B93" s="480"/>
      <c r="C93" s="481"/>
      <c r="D93" s="481"/>
      <c r="E93" s="181"/>
      <c r="F93" s="181"/>
      <c r="G93" s="27" t="s">
        <v>19</v>
      </c>
      <c r="H93" s="481"/>
      <c r="I93" s="481"/>
      <c r="J93" s="481"/>
      <c r="K93" s="468"/>
      <c r="L93" s="481"/>
      <c r="M93" s="754"/>
      <c r="N93" s="481"/>
      <c r="O93" s="754"/>
      <c r="P93" s="468"/>
      <c r="Q93" s="481"/>
      <c r="R93" s="481"/>
      <c r="S93" s="481"/>
      <c r="T93" s="754"/>
      <c r="U93" s="468"/>
      <c r="V93" s="481"/>
      <c r="W93" s="726"/>
      <c r="X93" s="760"/>
      <c r="Y93" s="760"/>
      <c r="Z93" s="732"/>
      <c r="AA93" s="763"/>
      <c r="AB93" s="766"/>
    </row>
    <row r="94" spans="1:28" ht="12">
      <c r="A94" s="479" t="s">
        <v>137</v>
      </c>
      <c r="B94" s="480"/>
      <c r="C94" s="730">
        <v>0.9</v>
      </c>
      <c r="D94" s="479" t="s">
        <v>618</v>
      </c>
      <c r="E94" s="181" t="s">
        <v>15</v>
      </c>
      <c r="F94" s="181" t="s">
        <v>16</v>
      </c>
      <c r="G94" s="111" t="s">
        <v>17</v>
      </c>
      <c r="H94" s="479" t="s">
        <v>619</v>
      </c>
      <c r="I94" s="479" t="s">
        <v>620</v>
      </c>
      <c r="J94" s="479" t="s">
        <v>731</v>
      </c>
      <c r="K94" s="294">
        <v>0.9</v>
      </c>
      <c r="L94" s="479" t="s">
        <v>621</v>
      </c>
      <c r="M94" s="752" t="s">
        <v>592</v>
      </c>
      <c r="N94" s="479" t="s">
        <v>622</v>
      </c>
      <c r="O94" s="479" t="s">
        <v>732</v>
      </c>
      <c r="P94" s="294">
        <v>1</v>
      </c>
      <c r="Q94" s="479" t="s">
        <v>621</v>
      </c>
      <c r="R94" s="479" t="s">
        <v>592</v>
      </c>
      <c r="S94" s="479" t="s">
        <v>622</v>
      </c>
      <c r="T94" s="479" t="s">
        <v>732</v>
      </c>
      <c r="U94" s="294">
        <v>1</v>
      </c>
      <c r="V94" s="479" t="s">
        <v>621</v>
      </c>
      <c r="W94" s="724" t="s">
        <v>592</v>
      </c>
      <c r="X94" s="479" t="s">
        <v>622</v>
      </c>
      <c r="Y94" s="479" t="s">
        <v>1114</v>
      </c>
      <c r="Z94" s="294">
        <v>1</v>
      </c>
      <c r="AA94" s="320" t="s">
        <v>1115</v>
      </c>
      <c r="AB94" s="764">
        <f>+(Z94+U94+P94+K94)/4</f>
        <v>0.975</v>
      </c>
    </row>
    <row r="95" spans="1:28" ht="24">
      <c r="A95" s="480"/>
      <c r="B95" s="480"/>
      <c r="C95" s="735"/>
      <c r="D95" s="480"/>
      <c r="E95" s="181"/>
      <c r="F95" s="181"/>
      <c r="G95" s="26" t="s">
        <v>18</v>
      </c>
      <c r="H95" s="480"/>
      <c r="I95" s="480"/>
      <c r="J95" s="480"/>
      <c r="K95" s="467"/>
      <c r="L95" s="480"/>
      <c r="M95" s="753"/>
      <c r="N95" s="480"/>
      <c r="O95" s="480"/>
      <c r="P95" s="467"/>
      <c r="Q95" s="480"/>
      <c r="R95" s="480"/>
      <c r="S95" s="480"/>
      <c r="T95" s="480"/>
      <c r="U95" s="467"/>
      <c r="V95" s="480"/>
      <c r="W95" s="725"/>
      <c r="X95" s="480"/>
      <c r="Y95" s="480"/>
      <c r="Z95" s="467"/>
      <c r="AA95" s="321"/>
      <c r="AB95" s="765"/>
    </row>
    <row r="96" spans="1:28" ht="31.5" customHeight="1">
      <c r="A96" s="481"/>
      <c r="B96" s="480"/>
      <c r="C96" s="736"/>
      <c r="D96" s="481"/>
      <c r="E96" s="181"/>
      <c r="F96" s="181"/>
      <c r="G96" s="27" t="s">
        <v>19</v>
      </c>
      <c r="H96" s="481"/>
      <c r="I96" s="481"/>
      <c r="J96" s="481"/>
      <c r="K96" s="468"/>
      <c r="L96" s="481"/>
      <c r="M96" s="754"/>
      <c r="N96" s="481"/>
      <c r="O96" s="481"/>
      <c r="P96" s="468"/>
      <c r="Q96" s="481"/>
      <c r="R96" s="481"/>
      <c r="S96" s="481"/>
      <c r="T96" s="481"/>
      <c r="U96" s="468"/>
      <c r="V96" s="481"/>
      <c r="W96" s="726"/>
      <c r="X96" s="481"/>
      <c r="Y96" s="481"/>
      <c r="Z96" s="468"/>
      <c r="AA96" s="775"/>
      <c r="AB96" s="766"/>
    </row>
    <row r="97" spans="1:28" ht="12">
      <c r="A97" s="479" t="s">
        <v>623</v>
      </c>
      <c r="B97" s="480"/>
      <c r="C97" s="730">
        <v>1</v>
      </c>
      <c r="D97" s="479" t="s">
        <v>624</v>
      </c>
      <c r="E97" s="181" t="s">
        <v>15</v>
      </c>
      <c r="F97" s="181" t="s">
        <v>16</v>
      </c>
      <c r="G97" s="111" t="s">
        <v>17</v>
      </c>
      <c r="H97" s="479" t="s">
        <v>619</v>
      </c>
      <c r="I97" s="776" t="s">
        <v>733</v>
      </c>
      <c r="J97" s="776" t="s">
        <v>734</v>
      </c>
      <c r="K97" s="294">
        <v>1</v>
      </c>
      <c r="L97" s="479" t="s">
        <v>735</v>
      </c>
      <c r="M97" s="752" t="s">
        <v>592</v>
      </c>
      <c r="N97" s="776" t="s">
        <v>733</v>
      </c>
      <c r="O97" s="776" t="s">
        <v>736</v>
      </c>
      <c r="P97" s="294">
        <v>1</v>
      </c>
      <c r="Q97" s="752" t="s">
        <v>737</v>
      </c>
      <c r="R97" s="479" t="s">
        <v>592</v>
      </c>
      <c r="S97" s="776" t="s">
        <v>733</v>
      </c>
      <c r="T97" s="776" t="s">
        <v>736</v>
      </c>
      <c r="U97" s="294">
        <v>1</v>
      </c>
      <c r="V97" s="752" t="s">
        <v>737</v>
      </c>
      <c r="W97" s="724" t="s">
        <v>592</v>
      </c>
      <c r="X97" s="776" t="s">
        <v>733</v>
      </c>
      <c r="Y97" s="776" t="s">
        <v>736</v>
      </c>
      <c r="Z97" s="294">
        <v>1</v>
      </c>
      <c r="AA97" s="320" t="s">
        <v>1115</v>
      </c>
      <c r="AB97" s="764">
        <f>+(Z97+U97+P97+K97)/4</f>
        <v>1</v>
      </c>
    </row>
    <row r="98" spans="1:28" ht="24">
      <c r="A98" s="480"/>
      <c r="B98" s="480"/>
      <c r="C98" s="735"/>
      <c r="D98" s="480"/>
      <c r="E98" s="181"/>
      <c r="F98" s="181"/>
      <c r="G98" s="26" t="s">
        <v>18</v>
      </c>
      <c r="H98" s="480"/>
      <c r="I98" s="777"/>
      <c r="J98" s="777"/>
      <c r="K98" s="467"/>
      <c r="L98" s="480"/>
      <c r="M98" s="753"/>
      <c r="N98" s="777"/>
      <c r="O98" s="777"/>
      <c r="P98" s="467"/>
      <c r="Q98" s="753"/>
      <c r="R98" s="480"/>
      <c r="S98" s="777"/>
      <c r="T98" s="777"/>
      <c r="U98" s="467"/>
      <c r="V98" s="753"/>
      <c r="W98" s="725"/>
      <c r="X98" s="777"/>
      <c r="Y98" s="777"/>
      <c r="Z98" s="467"/>
      <c r="AA98" s="321"/>
      <c r="AB98" s="765"/>
    </row>
    <row r="99" spans="1:28" ht="24">
      <c r="A99" s="481"/>
      <c r="B99" s="480"/>
      <c r="C99" s="736"/>
      <c r="D99" s="481"/>
      <c r="E99" s="181"/>
      <c r="F99" s="181"/>
      <c r="G99" s="27" t="s">
        <v>19</v>
      </c>
      <c r="H99" s="481"/>
      <c r="I99" s="778"/>
      <c r="J99" s="778"/>
      <c r="K99" s="468"/>
      <c r="L99" s="481"/>
      <c r="M99" s="754"/>
      <c r="N99" s="778"/>
      <c r="O99" s="778"/>
      <c r="P99" s="468"/>
      <c r="Q99" s="754"/>
      <c r="R99" s="481"/>
      <c r="S99" s="778"/>
      <c r="T99" s="778"/>
      <c r="U99" s="468"/>
      <c r="V99" s="754"/>
      <c r="W99" s="726"/>
      <c r="X99" s="778"/>
      <c r="Y99" s="778"/>
      <c r="Z99" s="468"/>
      <c r="AA99" s="775"/>
      <c r="AB99" s="766"/>
    </row>
    <row r="100" spans="1:28" ht="12">
      <c r="A100" s="479" t="s">
        <v>270</v>
      </c>
      <c r="B100" s="480"/>
      <c r="C100" s="730">
        <v>1</v>
      </c>
      <c r="D100" s="479" t="s">
        <v>271</v>
      </c>
      <c r="E100" s="181" t="s">
        <v>15</v>
      </c>
      <c r="F100" s="181" t="s">
        <v>16</v>
      </c>
      <c r="G100" s="111" t="s">
        <v>17</v>
      </c>
      <c r="H100" s="479" t="s">
        <v>738</v>
      </c>
      <c r="I100" s="479" t="s">
        <v>739</v>
      </c>
      <c r="J100" s="479" t="s">
        <v>740</v>
      </c>
      <c r="K100" s="294">
        <v>1</v>
      </c>
      <c r="L100" s="479" t="s">
        <v>741</v>
      </c>
      <c r="M100" s="752" t="s">
        <v>592</v>
      </c>
      <c r="N100" s="479" t="s">
        <v>739</v>
      </c>
      <c r="O100" s="479" t="s">
        <v>740</v>
      </c>
      <c r="P100" s="294">
        <v>1</v>
      </c>
      <c r="Q100" s="479" t="s">
        <v>742</v>
      </c>
      <c r="R100" s="479" t="s">
        <v>592</v>
      </c>
      <c r="S100" s="479" t="s">
        <v>739</v>
      </c>
      <c r="T100" s="479" t="s">
        <v>1108</v>
      </c>
      <c r="U100" s="294">
        <v>1</v>
      </c>
      <c r="V100" s="755"/>
      <c r="W100" s="724" t="s">
        <v>592</v>
      </c>
      <c r="X100" s="479" t="s">
        <v>1108</v>
      </c>
      <c r="Y100" s="479" t="s">
        <v>739</v>
      </c>
      <c r="Z100" s="294">
        <v>1</v>
      </c>
      <c r="AA100" s="320" t="s">
        <v>742</v>
      </c>
      <c r="AB100" s="764">
        <f>+(Z100+U100+P100+K100)/4</f>
        <v>1</v>
      </c>
    </row>
    <row r="101" spans="1:28" ht="24">
      <c r="A101" s="480"/>
      <c r="B101" s="480"/>
      <c r="C101" s="735"/>
      <c r="D101" s="480"/>
      <c r="E101" s="181"/>
      <c r="F101" s="181"/>
      <c r="G101" s="26" t="s">
        <v>18</v>
      </c>
      <c r="H101" s="480"/>
      <c r="I101" s="480"/>
      <c r="J101" s="480"/>
      <c r="K101" s="467"/>
      <c r="L101" s="480"/>
      <c r="M101" s="753"/>
      <c r="N101" s="480"/>
      <c r="O101" s="480"/>
      <c r="P101" s="467"/>
      <c r="Q101" s="480"/>
      <c r="R101" s="480"/>
      <c r="S101" s="480"/>
      <c r="T101" s="480"/>
      <c r="U101" s="467"/>
      <c r="V101" s="756"/>
      <c r="W101" s="725"/>
      <c r="X101" s="480"/>
      <c r="Y101" s="480"/>
      <c r="Z101" s="467"/>
      <c r="AA101" s="321"/>
      <c r="AB101" s="765"/>
    </row>
    <row r="102" spans="1:28" ht="24">
      <c r="A102" s="481"/>
      <c r="B102" s="480"/>
      <c r="C102" s="736"/>
      <c r="D102" s="481"/>
      <c r="E102" s="181"/>
      <c r="F102" s="181"/>
      <c r="G102" s="27" t="s">
        <v>19</v>
      </c>
      <c r="H102" s="481"/>
      <c r="I102" s="481"/>
      <c r="J102" s="481"/>
      <c r="K102" s="468"/>
      <c r="L102" s="481"/>
      <c r="M102" s="754"/>
      <c r="N102" s="481"/>
      <c r="O102" s="481"/>
      <c r="P102" s="468"/>
      <c r="Q102" s="481"/>
      <c r="R102" s="481"/>
      <c r="S102" s="481"/>
      <c r="T102" s="481"/>
      <c r="U102" s="468"/>
      <c r="V102" s="757"/>
      <c r="W102" s="726"/>
      <c r="X102" s="481"/>
      <c r="Y102" s="481"/>
      <c r="Z102" s="468"/>
      <c r="AA102" s="775"/>
      <c r="AB102" s="766"/>
    </row>
    <row r="103" spans="1:28" ht="12">
      <c r="A103" s="479" t="s">
        <v>625</v>
      </c>
      <c r="B103" s="480"/>
      <c r="C103" s="730">
        <v>1</v>
      </c>
      <c r="D103" s="479" t="s">
        <v>626</v>
      </c>
      <c r="E103" s="181" t="s">
        <v>15</v>
      </c>
      <c r="F103" s="181" t="s">
        <v>16</v>
      </c>
      <c r="G103" s="111" t="s">
        <v>17</v>
      </c>
      <c r="H103" s="479" t="s">
        <v>738</v>
      </c>
      <c r="I103" s="479" t="s">
        <v>743</v>
      </c>
      <c r="J103" s="479" t="s">
        <v>786</v>
      </c>
      <c r="K103" s="294">
        <v>1</v>
      </c>
      <c r="L103" s="479" t="s">
        <v>627</v>
      </c>
      <c r="M103" s="752" t="s">
        <v>592</v>
      </c>
      <c r="N103" s="479" t="s">
        <v>743</v>
      </c>
      <c r="O103" s="479" t="s">
        <v>787</v>
      </c>
      <c r="P103" s="294">
        <v>1</v>
      </c>
      <c r="Q103" s="479" t="s">
        <v>627</v>
      </c>
      <c r="R103" s="479" t="s">
        <v>592</v>
      </c>
      <c r="S103" s="479" t="s">
        <v>743</v>
      </c>
      <c r="T103" s="479" t="s">
        <v>1109</v>
      </c>
      <c r="U103" s="294">
        <v>1</v>
      </c>
      <c r="V103" s="755"/>
      <c r="W103" s="724" t="s">
        <v>592</v>
      </c>
      <c r="X103" s="758"/>
      <c r="Y103" s="758"/>
      <c r="Z103" s="770"/>
      <c r="AA103" s="761"/>
      <c r="AB103" s="764">
        <f>+(Z103+U103+P103+K103)/3</f>
        <v>1</v>
      </c>
    </row>
    <row r="104" spans="1:28" ht="24">
      <c r="A104" s="480"/>
      <c r="B104" s="480"/>
      <c r="C104" s="735"/>
      <c r="D104" s="480"/>
      <c r="E104" s="181"/>
      <c r="F104" s="181"/>
      <c r="G104" s="26" t="s">
        <v>18</v>
      </c>
      <c r="H104" s="480"/>
      <c r="I104" s="480"/>
      <c r="J104" s="480"/>
      <c r="K104" s="467"/>
      <c r="L104" s="480"/>
      <c r="M104" s="753"/>
      <c r="N104" s="480"/>
      <c r="O104" s="480"/>
      <c r="P104" s="467"/>
      <c r="Q104" s="480"/>
      <c r="R104" s="480"/>
      <c r="S104" s="480"/>
      <c r="T104" s="480"/>
      <c r="U104" s="467"/>
      <c r="V104" s="756"/>
      <c r="W104" s="725"/>
      <c r="X104" s="759"/>
      <c r="Y104" s="759"/>
      <c r="Z104" s="731"/>
      <c r="AA104" s="762"/>
      <c r="AB104" s="765"/>
    </row>
    <row r="105" spans="1:28" ht="21.75" customHeight="1">
      <c r="A105" s="481"/>
      <c r="B105" s="480"/>
      <c r="C105" s="736"/>
      <c r="D105" s="481"/>
      <c r="E105" s="181"/>
      <c r="F105" s="181"/>
      <c r="G105" s="27" t="s">
        <v>19</v>
      </c>
      <c r="H105" s="481"/>
      <c r="I105" s="481"/>
      <c r="J105" s="481"/>
      <c r="K105" s="468"/>
      <c r="L105" s="481"/>
      <c r="M105" s="754"/>
      <c r="N105" s="481"/>
      <c r="O105" s="481"/>
      <c r="P105" s="468"/>
      <c r="Q105" s="481"/>
      <c r="R105" s="481"/>
      <c r="S105" s="481"/>
      <c r="T105" s="481"/>
      <c r="U105" s="468"/>
      <c r="V105" s="757"/>
      <c r="W105" s="726"/>
      <c r="X105" s="760"/>
      <c r="Y105" s="760"/>
      <c r="Z105" s="732"/>
      <c r="AA105" s="763"/>
      <c r="AB105" s="766"/>
    </row>
    <row r="106" spans="1:28" ht="12">
      <c r="A106" s="479" t="s">
        <v>628</v>
      </c>
      <c r="B106" s="480"/>
      <c r="C106" s="730">
        <v>0.8</v>
      </c>
      <c r="D106" s="479" t="s">
        <v>629</v>
      </c>
      <c r="E106" s="181" t="s">
        <v>15</v>
      </c>
      <c r="F106" s="181" t="s">
        <v>16</v>
      </c>
      <c r="G106" s="111" t="s">
        <v>17</v>
      </c>
      <c r="H106" s="479" t="s">
        <v>744</v>
      </c>
      <c r="I106" s="479" t="s">
        <v>630</v>
      </c>
      <c r="J106" s="479" t="s">
        <v>745</v>
      </c>
      <c r="K106" s="294">
        <v>0.8</v>
      </c>
      <c r="L106" s="479" t="s">
        <v>746</v>
      </c>
      <c r="M106" s="752" t="s">
        <v>744</v>
      </c>
      <c r="N106" s="479" t="s">
        <v>630</v>
      </c>
      <c r="O106" s="479" t="s">
        <v>745</v>
      </c>
      <c r="P106" s="294">
        <v>1</v>
      </c>
      <c r="Q106" s="479" t="s">
        <v>746</v>
      </c>
      <c r="R106" s="479" t="s">
        <v>744</v>
      </c>
      <c r="S106" s="479" t="s">
        <v>630</v>
      </c>
      <c r="T106" s="479" t="s">
        <v>745</v>
      </c>
      <c r="U106" s="294">
        <v>1</v>
      </c>
      <c r="V106" s="479" t="s">
        <v>746</v>
      </c>
      <c r="W106" s="724" t="s">
        <v>744</v>
      </c>
      <c r="X106" s="479" t="s">
        <v>630</v>
      </c>
      <c r="Y106" s="479" t="s">
        <v>745</v>
      </c>
      <c r="Z106" s="294">
        <v>1</v>
      </c>
      <c r="AA106" s="320" t="s">
        <v>1115</v>
      </c>
      <c r="AB106" s="764">
        <f>+(Z106+U106+P106+K106)/4</f>
        <v>0.95</v>
      </c>
    </row>
    <row r="107" spans="1:28" ht="24">
      <c r="A107" s="480"/>
      <c r="B107" s="480"/>
      <c r="C107" s="735"/>
      <c r="D107" s="480"/>
      <c r="E107" s="181"/>
      <c r="F107" s="181"/>
      <c r="G107" s="26" t="s">
        <v>18</v>
      </c>
      <c r="H107" s="480"/>
      <c r="I107" s="480"/>
      <c r="J107" s="480"/>
      <c r="K107" s="467"/>
      <c r="L107" s="480"/>
      <c r="M107" s="753"/>
      <c r="N107" s="480"/>
      <c r="O107" s="480"/>
      <c r="P107" s="467"/>
      <c r="Q107" s="480"/>
      <c r="R107" s="480"/>
      <c r="S107" s="480"/>
      <c r="T107" s="480"/>
      <c r="U107" s="467"/>
      <c r="V107" s="480"/>
      <c r="W107" s="725"/>
      <c r="X107" s="480"/>
      <c r="Y107" s="480"/>
      <c r="Z107" s="467"/>
      <c r="AA107" s="321"/>
      <c r="AB107" s="765"/>
    </row>
    <row r="108" spans="1:28" ht="65.25" customHeight="1">
      <c r="A108" s="481"/>
      <c r="B108" s="480"/>
      <c r="C108" s="736"/>
      <c r="D108" s="481"/>
      <c r="E108" s="181"/>
      <c r="F108" s="181"/>
      <c r="G108" s="27" t="s">
        <v>19</v>
      </c>
      <c r="H108" s="481"/>
      <c r="I108" s="481"/>
      <c r="J108" s="481"/>
      <c r="K108" s="468"/>
      <c r="L108" s="481"/>
      <c r="M108" s="754"/>
      <c r="N108" s="481"/>
      <c r="O108" s="481"/>
      <c r="P108" s="468"/>
      <c r="Q108" s="481"/>
      <c r="R108" s="481"/>
      <c r="S108" s="481"/>
      <c r="T108" s="481"/>
      <c r="U108" s="468"/>
      <c r="V108" s="481"/>
      <c r="W108" s="726"/>
      <c r="X108" s="481"/>
      <c r="Y108" s="481"/>
      <c r="Z108" s="468"/>
      <c r="AA108" s="775"/>
      <c r="AB108" s="766"/>
    </row>
    <row r="109" spans="1:28" ht="12">
      <c r="A109" s="479" t="s">
        <v>631</v>
      </c>
      <c r="B109" s="480"/>
      <c r="C109" s="730">
        <v>1</v>
      </c>
      <c r="D109" s="479" t="s">
        <v>272</v>
      </c>
      <c r="E109" s="181" t="s">
        <v>15</v>
      </c>
      <c r="F109" s="181" t="s">
        <v>16</v>
      </c>
      <c r="G109" s="111" t="s">
        <v>17</v>
      </c>
      <c r="H109" s="479" t="s">
        <v>598</v>
      </c>
      <c r="I109" s="479" t="s">
        <v>747</v>
      </c>
      <c r="J109" s="479" t="s">
        <v>748</v>
      </c>
      <c r="K109" s="294">
        <v>1</v>
      </c>
      <c r="L109" s="479" t="s">
        <v>138</v>
      </c>
      <c r="M109" s="752" t="s">
        <v>598</v>
      </c>
      <c r="N109" s="752"/>
      <c r="O109" s="752"/>
      <c r="P109" s="774"/>
      <c r="Q109" s="752"/>
      <c r="R109" s="479" t="s">
        <v>598</v>
      </c>
      <c r="S109" s="479"/>
      <c r="T109" s="479"/>
      <c r="U109" s="770"/>
      <c r="V109" s="755"/>
      <c r="W109" s="724" t="s">
        <v>598</v>
      </c>
      <c r="X109" s="758"/>
      <c r="Y109" s="758"/>
      <c r="Z109" s="770"/>
      <c r="AA109" s="761"/>
      <c r="AB109" s="764">
        <f>+(Z109+U109+P109+K109)/1</f>
        <v>1</v>
      </c>
    </row>
    <row r="110" spans="1:28" ht="24">
      <c r="A110" s="480"/>
      <c r="B110" s="480"/>
      <c r="C110" s="735"/>
      <c r="D110" s="480"/>
      <c r="E110" s="181"/>
      <c r="F110" s="181"/>
      <c r="G110" s="26" t="s">
        <v>18</v>
      </c>
      <c r="H110" s="480"/>
      <c r="I110" s="480"/>
      <c r="J110" s="480"/>
      <c r="K110" s="467"/>
      <c r="L110" s="480"/>
      <c r="M110" s="753"/>
      <c r="N110" s="753"/>
      <c r="O110" s="753"/>
      <c r="P110" s="728"/>
      <c r="Q110" s="753"/>
      <c r="R110" s="480"/>
      <c r="S110" s="480"/>
      <c r="T110" s="480"/>
      <c r="U110" s="731"/>
      <c r="V110" s="756"/>
      <c r="W110" s="779"/>
      <c r="X110" s="731"/>
      <c r="Y110" s="731"/>
      <c r="Z110" s="731"/>
      <c r="AA110" s="781"/>
      <c r="AB110" s="765"/>
    </row>
    <row r="111" spans="1:28" ht="37.5" customHeight="1">
      <c r="A111" s="481"/>
      <c r="B111" s="480"/>
      <c r="C111" s="736"/>
      <c r="D111" s="481"/>
      <c r="E111" s="181"/>
      <c r="F111" s="181"/>
      <c r="G111" s="27" t="s">
        <v>19</v>
      </c>
      <c r="H111" s="481"/>
      <c r="I111" s="481"/>
      <c r="J111" s="481"/>
      <c r="K111" s="468"/>
      <c r="L111" s="481"/>
      <c r="M111" s="754"/>
      <c r="N111" s="754"/>
      <c r="O111" s="754"/>
      <c r="P111" s="729"/>
      <c r="Q111" s="754"/>
      <c r="R111" s="481"/>
      <c r="S111" s="481"/>
      <c r="T111" s="481"/>
      <c r="U111" s="732"/>
      <c r="V111" s="757"/>
      <c r="W111" s="780"/>
      <c r="X111" s="732"/>
      <c r="Y111" s="732"/>
      <c r="Z111" s="732"/>
      <c r="AA111" s="782"/>
      <c r="AB111" s="766"/>
    </row>
    <row r="112" spans="1:28" ht="12">
      <c r="A112" s="479" t="s">
        <v>632</v>
      </c>
      <c r="B112" s="480"/>
      <c r="C112" s="730">
        <v>0.8</v>
      </c>
      <c r="D112" s="474" t="s">
        <v>633</v>
      </c>
      <c r="E112" s="181" t="s">
        <v>15</v>
      </c>
      <c r="F112" s="181" t="s">
        <v>16</v>
      </c>
      <c r="G112" s="111" t="s">
        <v>17</v>
      </c>
      <c r="H112" s="474" t="s">
        <v>598</v>
      </c>
      <c r="I112" s="474" t="s">
        <v>634</v>
      </c>
      <c r="J112" s="474" t="s">
        <v>749</v>
      </c>
      <c r="K112" s="294">
        <v>0.8</v>
      </c>
      <c r="L112" s="474" t="s">
        <v>635</v>
      </c>
      <c r="M112" s="785" t="s">
        <v>598</v>
      </c>
      <c r="N112" s="474" t="s">
        <v>634</v>
      </c>
      <c r="O112" s="785" t="s">
        <v>636</v>
      </c>
      <c r="P112" s="294">
        <v>0.8</v>
      </c>
      <c r="Q112" s="785" t="s">
        <v>637</v>
      </c>
      <c r="R112" s="474" t="s">
        <v>598</v>
      </c>
      <c r="S112" s="474" t="s">
        <v>634</v>
      </c>
      <c r="T112" s="474" t="s">
        <v>1110</v>
      </c>
      <c r="U112" s="294">
        <v>0.8</v>
      </c>
      <c r="V112" s="474" t="s">
        <v>1111</v>
      </c>
      <c r="W112" s="784" t="s">
        <v>598</v>
      </c>
      <c r="X112" s="474" t="s">
        <v>634</v>
      </c>
      <c r="Y112" s="784" t="s">
        <v>1116</v>
      </c>
      <c r="Z112" s="294">
        <v>0.9</v>
      </c>
      <c r="AA112" s="786" t="s">
        <v>1117</v>
      </c>
      <c r="AB112" s="737">
        <f>+(Z112+U112+P112+K112)/4</f>
        <v>0.825</v>
      </c>
    </row>
    <row r="113" spans="1:28" ht="24">
      <c r="A113" s="731"/>
      <c r="B113" s="480"/>
      <c r="C113" s="731"/>
      <c r="D113" s="783"/>
      <c r="E113" s="181"/>
      <c r="F113" s="181"/>
      <c r="G113" s="26" t="s">
        <v>18</v>
      </c>
      <c r="H113" s="783"/>
      <c r="I113" s="783"/>
      <c r="J113" s="783"/>
      <c r="K113" s="467"/>
      <c r="L113" s="783"/>
      <c r="M113" s="783"/>
      <c r="N113" s="783"/>
      <c r="O113" s="783"/>
      <c r="P113" s="467"/>
      <c r="Q113" s="783"/>
      <c r="R113" s="783"/>
      <c r="S113" s="783"/>
      <c r="T113" s="783"/>
      <c r="U113" s="467"/>
      <c r="V113" s="783"/>
      <c r="W113" s="783"/>
      <c r="X113" s="783"/>
      <c r="Y113" s="783"/>
      <c r="Z113" s="467"/>
      <c r="AA113" s="787"/>
      <c r="AB113" s="738"/>
    </row>
    <row r="114" spans="1:28" ht="73.5" customHeight="1">
      <c r="A114" s="732"/>
      <c r="B114" s="481"/>
      <c r="C114" s="732"/>
      <c r="D114" s="783"/>
      <c r="E114" s="181"/>
      <c r="F114" s="181"/>
      <c r="G114" s="27" t="s">
        <v>19</v>
      </c>
      <c r="H114" s="783"/>
      <c r="I114" s="783"/>
      <c r="J114" s="783"/>
      <c r="K114" s="468"/>
      <c r="L114" s="783"/>
      <c r="M114" s="783"/>
      <c r="N114" s="783"/>
      <c r="O114" s="783"/>
      <c r="P114" s="468"/>
      <c r="Q114" s="783"/>
      <c r="R114" s="783"/>
      <c r="S114" s="783"/>
      <c r="T114" s="783"/>
      <c r="U114" s="468"/>
      <c r="V114" s="783"/>
      <c r="W114" s="783"/>
      <c r="X114" s="783"/>
      <c r="Y114" s="783"/>
      <c r="Z114" s="468"/>
      <c r="AA114" s="787"/>
      <c r="AB114" s="739"/>
    </row>
    <row r="115" spans="1:28" ht="1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144">
        <f>SUM(AB10:AB114)/35</f>
        <v>0.9214523809523811</v>
      </c>
    </row>
    <row r="116" spans="1:28" ht="1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row>
    <row r="117" spans="1:28" ht="1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row>
    <row r="118" spans="1:28" ht="1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row>
    <row r="119" spans="1:28" ht="1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row>
    <row r="120" spans="1:28" ht="1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row>
    <row r="121" spans="1:28" ht="1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row>
    <row r="122" spans="1:28" ht="1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row>
  </sheetData>
  <sheetProtection/>
  <mergeCells count="963">
    <mergeCell ref="X112:X114"/>
    <mergeCell ref="Y112:Y114"/>
    <mergeCell ref="Z112:Z114"/>
    <mergeCell ref="AA112:AA114"/>
    <mergeCell ref="AB112:AB114"/>
    <mergeCell ref="R112:R114"/>
    <mergeCell ref="S112:S114"/>
    <mergeCell ref="T112:T114"/>
    <mergeCell ref="U112:U114"/>
    <mergeCell ref="V112:V114"/>
    <mergeCell ref="W112:W114"/>
    <mergeCell ref="L112:L114"/>
    <mergeCell ref="M112:M114"/>
    <mergeCell ref="N112:N114"/>
    <mergeCell ref="O112:O114"/>
    <mergeCell ref="P112:P114"/>
    <mergeCell ref="Q112:Q114"/>
    <mergeCell ref="AB109:AB111"/>
    <mergeCell ref="A112:A114"/>
    <mergeCell ref="C112:C114"/>
    <mergeCell ref="D112:D114"/>
    <mergeCell ref="E112:E114"/>
    <mergeCell ref="F112:F114"/>
    <mergeCell ref="H112:H114"/>
    <mergeCell ref="I112:I114"/>
    <mergeCell ref="J112:J114"/>
    <mergeCell ref="K112:K114"/>
    <mergeCell ref="V109:V111"/>
    <mergeCell ref="W109:W111"/>
    <mergeCell ref="X109:X111"/>
    <mergeCell ref="Y109:Y111"/>
    <mergeCell ref="Z109:Z111"/>
    <mergeCell ref="AA109:AA111"/>
    <mergeCell ref="P109:P111"/>
    <mergeCell ref="Q109:Q111"/>
    <mergeCell ref="R109:R111"/>
    <mergeCell ref="S109:S111"/>
    <mergeCell ref="T109:T111"/>
    <mergeCell ref="U109:U111"/>
    <mergeCell ref="J109:J111"/>
    <mergeCell ref="K109:K111"/>
    <mergeCell ref="L109:L111"/>
    <mergeCell ref="M109:M111"/>
    <mergeCell ref="N109:N111"/>
    <mergeCell ref="O109:O111"/>
    <mergeCell ref="Z106:Z108"/>
    <mergeCell ref="AA106:AA108"/>
    <mergeCell ref="AB106:AB108"/>
    <mergeCell ref="A109:A111"/>
    <mergeCell ref="C109:C111"/>
    <mergeCell ref="D109:D111"/>
    <mergeCell ref="E109:E111"/>
    <mergeCell ref="F109:F111"/>
    <mergeCell ref="H109:H111"/>
    <mergeCell ref="I109:I111"/>
    <mergeCell ref="T106:T108"/>
    <mergeCell ref="U106:U108"/>
    <mergeCell ref="V106:V108"/>
    <mergeCell ref="W106:W108"/>
    <mergeCell ref="X106:X108"/>
    <mergeCell ref="Y106:Y108"/>
    <mergeCell ref="N106:N108"/>
    <mergeCell ref="O106:O108"/>
    <mergeCell ref="P106:P108"/>
    <mergeCell ref="Q106:Q108"/>
    <mergeCell ref="R106:R108"/>
    <mergeCell ref="S106:S108"/>
    <mergeCell ref="H106:H108"/>
    <mergeCell ref="I106:I108"/>
    <mergeCell ref="J106:J108"/>
    <mergeCell ref="K106:K108"/>
    <mergeCell ref="L106:L108"/>
    <mergeCell ref="M106:M108"/>
    <mergeCell ref="X103:X105"/>
    <mergeCell ref="Y103:Y105"/>
    <mergeCell ref="Z103:Z105"/>
    <mergeCell ref="AA103:AA105"/>
    <mergeCell ref="AB103:AB105"/>
    <mergeCell ref="A106:A108"/>
    <mergeCell ref="C106:C108"/>
    <mergeCell ref="D106:D108"/>
    <mergeCell ref="E106:E108"/>
    <mergeCell ref="F106:F108"/>
    <mergeCell ref="R103:R105"/>
    <mergeCell ref="S103:S105"/>
    <mergeCell ref="T103:T105"/>
    <mergeCell ref="U103:U105"/>
    <mergeCell ref="V103:V105"/>
    <mergeCell ref="W103:W105"/>
    <mergeCell ref="L103:L105"/>
    <mergeCell ref="M103:M105"/>
    <mergeCell ref="N103:N105"/>
    <mergeCell ref="O103:O105"/>
    <mergeCell ref="P103:P105"/>
    <mergeCell ref="Q103:Q105"/>
    <mergeCell ref="AB100:AB102"/>
    <mergeCell ref="A103:A105"/>
    <mergeCell ref="C103:C105"/>
    <mergeCell ref="D103:D105"/>
    <mergeCell ref="E103:E105"/>
    <mergeCell ref="F103:F105"/>
    <mergeCell ref="H103:H105"/>
    <mergeCell ref="I103:I105"/>
    <mergeCell ref="J103:J105"/>
    <mergeCell ref="K103:K105"/>
    <mergeCell ref="V100:V102"/>
    <mergeCell ref="W100:W102"/>
    <mergeCell ref="X100:X102"/>
    <mergeCell ref="Y100:Y102"/>
    <mergeCell ref="Z100:Z102"/>
    <mergeCell ref="AA100:AA102"/>
    <mergeCell ref="P100:P102"/>
    <mergeCell ref="Q100:Q102"/>
    <mergeCell ref="R100:R102"/>
    <mergeCell ref="S100:S102"/>
    <mergeCell ref="T100:T102"/>
    <mergeCell ref="U100:U102"/>
    <mergeCell ref="J100:J102"/>
    <mergeCell ref="K100:K102"/>
    <mergeCell ref="L100:L102"/>
    <mergeCell ref="M100:M102"/>
    <mergeCell ref="N100:N102"/>
    <mergeCell ref="O100:O102"/>
    <mergeCell ref="Z97:Z99"/>
    <mergeCell ref="AA97:AA99"/>
    <mergeCell ref="AB97:AB99"/>
    <mergeCell ref="A100:A102"/>
    <mergeCell ref="C100:C102"/>
    <mergeCell ref="D100:D102"/>
    <mergeCell ref="E100:E102"/>
    <mergeCell ref="F100:F102"/>
    <mergeCell ref="H100:H102"/>
    <mergeCell ref="I100:I102"/>
    <mergeCell ref="T97:T99"/>
    <mergeCell ref="U97:U99"/>
    <mergeCell ref="V97:V99"/>
    <mergeCell ref="W97:W99"/>
    <mergeCell ref="X97:X99"/>
    <mergeCell ref="Y97:Y99"/>
    <mergeCell ref="N97:N99"/>
    <mergeCell ref="O97:O99"/>
    <mergeCell ref="P97:P99"/>
    <mergeCell ref="Q97:Q99"/>
    <mergeCell ref="R97:R99"/>
    <mergeCell ref="S97:S99"/>
    <mergeCell ref="H97:H99"/>
    <mergeCell ref="I97:I99"/>
    <mergeCell ref="J97:J99"/>
    <mergeCell ref="K97:K99"/>
    <mergeCell ref="L97:L99"/>
    <mergeCell ref="M97:M99"/>
    <mergeCell ref="X94:X96"/>
    <mergeCell ref="Y94:Y96"/>
    <mergeCell ref="Z94:Z96"/>
    <mergeCell ref="AA94:AA96"/>
    <mergeCell ref="AB94:AB96"/>
    <mergeCell ref="A97:A99"/>
    <mergeCell ref="C97:C99"/>
    <mergeCell ref="D97:D99"/>
    <mergeCell ref="E97:E99"/>
    <mergeCell ref="F97:F99"/>
    <mergeCell ref="R94:R96"/>
    <mergeCell ref="S94:S96"/>
    <mergeCell ref="T94:T96"/>
    <mergeCell ref="U94:U96"/>
    <mergeCell ref="V94:V96"/>
    <mergeCell ref="W94:W96"/>
    <mergeCell ref="L94:L96"/>
    <mergeCell ref="M94:M96"/>
    <mergeCell ref="N94:N96"/>
    <mergeCell ref="O94:O96"/>
    <mergeCell ref="P94:P96"/>
    <mergeCell ref="Q94:Q96"/>
    <mergeCell ref="AB91:AB93"/>
    <mergeCell ref="A94:A96"/>
    <mergeCell ref="C94:C96"/>
    <mergeCell ref="D94:D96"/>
    <mergeCell ref="E94:E96"/>
    <mergeCell ref="F94:F96"/>
    <mergeCell ref="H94:H96"/>
    <mergeCell ref="I94:I96"/>
    <mergeCell ref="J94:J96"/>
    <mergeCell ref="K94:K96"/>
    <mergeCell ref="V91:V93"/>
    <mergeCell ref="W91:W93"/>
    <mergeCell ref="X91:X93"/>
    <mergeCell ref="Y91:Y93"/>
    <mergeCell ref="Z91:Z93"/>
    <mergeCell ref="AA91:AA93"/>
    <mergeCell ref="P91:P93"/>
    <mergeCell ref="Q91:Q93"/>
    <mergeCell ref="R91:R93"/>
    <mergeCell ref="S91:S93"/>
    <mergeCell ref="T91:T93"/>
    <mergeCell ref="U91:U93"/>
    <mergeCell ref="J91:J93"/>
    <mergeCell ref="K91:K93"/>
    <mergeCell ref="L91:L93"/>
    <mergeCell ref="M91:M93"/>
    <mergeCell ref="N91:N93"/>
    <mergeCell ref="O91:O93"/>
    <mergeCell ref="Z88:Z90"/>
    <mergeCell ref="AA88:AA90"/>
    <mergeCell ref="AB88:AB90"/>
    <mergeCell ref="A91:A93"/>
    <mergeCell ref="C91:C93"/>
    <mergeCell ref="D91:D93"/>
    <mergeCell ref="E91:E93"/>
    <mergeCell ref="F91:F93"/>
    <mergeCell ref="H91:H93"/>
    <mergeCell ref="I91:I93"/>
    <mergeCell ref="T88:T90"/>
    <mergeCell ref="U88:U90"/>
    <mergeCell ref="V88:V90"/>
    <mergeCell ref="W88:W90"/>
    <mergeCell ref="X88:X90"/>
    <mergeCell ref="Y88:Y90"/>
    <mergeCell ref="N88:N90"/>
    <mergeCell ref="O88:O90"/>
    <mergeCell ref="P88:P90"/>
    <mergeCell ref="Q88:Q90"/>
    <mergeCell ref="R88:R90"/>
    <mergeCell ref="S88:S90"/>
    <mergeCell ref="H88:H90"/>
    <mergeCell ref="I88:I90"/>
    <mergeCell ref="J88:J90"/>
    <mergeCell ref="K88:K90"/>
    <mergeCell ref="L88:L90"/>
    <mergeCell ref="M88:M90"/>
    <mergeCell ref="X85:X87"/>
    <mergeCell ref="Y85:Y87"/>
    <mergeCell ref="Z85:Z87"/>
    <mergeCell ref="AA85:AA87"/>
    <mergeCell ref="AB85:AB87"/>
    <mergeCell ref="A88:A90"/>
    <mergeCell ref="C88:C90"/>
    <mergeCell ref="D88:D90"/>
    <mergeCell ref="E88:E90"/>
    <mergeCell ref="F88:F90"/>
    <mergeCell ref="R85:R87"/>
    <mergeCell ref="S85:S87"/>
    <mergeCell ref="T85:T87"/>
    <mergeCell ref="U85:U87"/>
    <mergeCell ref="V85:V87"/>
    <mergeCell ref="W85:W87"/>
    <mergeCell ref="L85:L87"/>
    <mergeCell ref="M85:M87"/>
    <mergeCell ref="N85:N87"/>
    <mergeCell ref="O85:O87"/>
    <mergeCell ref="P85:P87"/>
    <mergeCell ref="Q85:Q87"/>
    <mergeCell ref="AB82:AB84"/>
    <mergeCell ref="A85:A87"/>
    <mergeCell ref="C85:C87"/>
    <mergeCell ref="D85:D87"/>
    <mergeCell ref="E85:E87"/>
    <mergeCell ref="F85:F87"/>
    <mergeCell ref="H85:H87"/>
    <mergeCell ref="I85:I87"/>
    <mergeCell ref="J85:J87"/>
    <mergeCell ref="K85:K87"/>
    <mergeCell ref="V82:V84"/>
    <mergeCell ref="W82:W84"/>
    <mergeCell ref="X82:X84"/>
    <mergeCell ref="Y82:Y84"/>
    <mergeCell ref="Z82:Z84"/>
    <mergeCell ref="AA82:AA84"/>
    <mergeCell ref="P82:P84"/>
    <mergeCell ref="Q82:Q84"/>
    <mergeCell ref="R82:R84"/>
    <mergeCell ref="S82:S84"/>
    <mergeCell ref="T82:T84"/>
    <mergeCell ref="U82:U84"/>
    <mergeCell ref="J82:J84"/>
    <mergeCell ref="K82:K84"/>
    <mergeCell ref="L82:L84"/>
    <mergeCell ref="M82:M84"/>
    <mergeCell ref="N82:N84"/>
    <mergeCell ref="O82:O84"/>
    <mergeCell ref="Z79:Z81"/>
    <mergeCell ref="AA79:AA81"/>
    <mergeCell ref="AB79:AB81"/>
    <mergeCell ref="A82:A84"/>
    <mergeCell ref="C82:C84"/>
    <mergeCell ref="D82:D84"/>
    <mergeCell ref="E82:E84"/>
    <mergeCell ref="F82:F84"/>
    <mergeCell ref="H82:H84"/>
    <mergeCell ref="I82:I84"/>
    <mergeCell ref="T79:T81"/>
    <mergeCell ref="U79:U81"/>
    <mergeCell ref="V79:V81"/>
    <mergeCell ref="W79:W81"/>
    <mergeCell ref="X79:X81"/>
    <mergeCell ref="Y79:Y81"/>
    <mergeCell ref="N79:N81"/>
    <mergeCell ref="O79:O81"/>
    <mergeCell ref="P79:P81"/>
    <mergeCell ref="Q79:Q81"/>
    <mergeCell ref="R79:R81"/>
    <mergeCell ref="S79:S81"/>
    <mergeCell ref="H79:H81"/>
    <mergeCell ref="I79:I81"/>
    <mergeCell ref="J79:J81"/>
    <mergeCell ref="K79:K81"/>
    <mergeCell ref="L79:L81"/>
    <mergeCell ref="M79:M81"/>
    <mergeCell ref="X76:X78"/>
    <mergeCell ref="Y76:Y78"/>
    <mergeCell ref="Z76:Z78"/>
    <mergeCell ref="AA76:AA78"/>
    <mergeCell ref="AB76:AB78"/>
    <mergeCell ref="A79:A81"/>
    <mergeCell ref="C79:C81"/>
    <mergeCell ref="D79:D81"/>
    <mergeCell ref="E79:E81"/>
    <mergeCell ref="F79:F81"/>
    <mergeCell ref="R76:R78"/>
    <mergeCell ref="S76:S78"/>
    <mergeCell ref="T76:T78"/>
    <mergeCell ref="U76:U78"/>
    <mergeCell ref="V76:V78"/>
    <mergeCell ref="W76:W78"/>
    <mergeCell ref="L76:L78"/>
    <mergeCell ref="M76:M78"/>
    <mergeCell ref="N76:N78"/>
    <mergeCell ref="O76:O78"/>
    <mergeCell ref="P76:P78"/>
    <mergeCell ref="Q76:Q78"/>
    <mergeCell ref="AB73:AB75"/>
    <mergeCell ref="A76:A78"/>
    <mergeCell ref="C76:C78"/>
    <mergeCell ref="D76:D78"/>
    <mergeCell ref="E76:E78"/>
    <mergeCell ref="F76:F78"/>
    <mergeCell ref="H76:H78"/>
    <mergeCell ref="I76:I78"/>
    <mergeCell ref="J76:J78"/>
    <mergeCell ref="K76:K78"/>
    <mergeCell ref="V73:V75"/>
    <mergeCell ref="W73:W75"/>
    <mergeCell ref="X73:X75"/>
    <mergeCell ref="Y73:Y75"/>
    <mergeCell ref="Z73:Z75"/>
    <mergeCell ref="AA73:AA75"/>
    <mergeCell ref="P73:P75"/>
    <mergeCell ref="Q73:Q75"/>
    <mergeCell ref="R73:R75"/>
    <mergeCell ref="S73:S75"/>
    <mergeCell ref="T73:T75"/>
    <mergeCell ref="U73:U75"/>
    <mergeCell ref="J73:J75"/>
    <mergeCell ref="K73:K75"/>
    <mergeCell ref="L73:L75"/>
    <mergeCell ref="M73:M75"/>
    <mergeCell ref="N73:N75"/>
    <mergeCell ref="O73:O75"/>
    <mergeCell ref="Z70:Z72"/>
    <mergeCell ref="AA70:AA72"/>
    <mergeCell ref="AB70:AB72"/>
    <mergeCell ref="A73:A75"/>
    <mergeCell ref="C73:C75"/>
    <mergeCell ref="D73:D75"/>
    <mergeCell ref="E73:E75"/>
    <mergeCell ref="F73:F75"/>
    <mergeCell ref="H73:H75"/>
    <mergeCell ref="I73:I75"/>
    <mergeCell ref="T70:T72"/>
    <mergeCell ref="U70:U72"/>
    <mergeCell ref="V70:V72"/>
    <mergeCell ref="W70:W72"/>
    <mergeCell ref="X70:X72"/>
    <mergeCell ref="Y70:Y72"/>
    <mergeCell ref="N70:N72"/>
    <mergeCell ref="O70:O72"/>
    <mergeCell ref="P70:P72"/>
    <mergeCell ref="Q70:Q72"/>
    <mergeCell ref="R70:R72"/>
    <mergeCell ref="S70:S72"/>
    <mergeCell ref="H70:H72"/>
    <mergeCell ref="I70:I72"/>
    <mergeCell ref="J70:J72"/>
    <mergeCell ref="K70:K72"/>
    <mergeCell ref="L70:L72"/>
    <mergeCell ref="M70:M72"/>
    <mergeCell ref="A70:A72"/>
    <mergeCell ref="B70:B114"/>
    <mergeCell ref="C70:C72"/>
    <mergeCell ref="D70:D72"/>
    <mergeCell ref="E70:E72"/>
    <mergeCell ref="F70:F72"/>
    <mergeCell ref="V37:V39"/>
    <mergeCell ref="W37:W39"/>
    <mergeCell ref="X37:X39"/>
    <mergeCell ref="Y37:Y39"/>
    <mergeCell ref="Z37:Z39"/>
    <mergeCell ref="P37:P39"/>
    <mergeCell ref="Q37:Q39"/>
    <mergeCell ref="R37:R39"/>
    <mergeCell ref="S37:S39"/>
    <mergeCell ref="T37:T39"/>
    <mergeCell ref="H37:H39"/>
    <mergeCell ref="I37:I39"/>
    <mergeCell ref="U37:U39"/>
    <mergeCell ref="J37:J39"/>
    <mergeCell ref="K37:K39"/>
    <mergeCell ref="L37:L39"/>
    <mergeCell ref="M37:M39"/>
    <mergeCell ref="N37:N39"/>
    <mergeCell ref="O37:O39"/>
    <mergeCell ref="W34:W36"/>
    <mergeCell ref="X34:X36"/>
    <mergeCell ref="Y34:Y36"/>
    <mergeCell ref="Z34:Z36"/>
    <mergeCell ref="A37:A39"/>
    <mergeCell ref="B37:B39"/>
    <mergeCell ref="C37:C39"/>
    <mergeCell ref="D37:D39"/>
    <mergeCell ref="E37:E39"/>
    <mergeCell ref="F37:F39"/>
    <mergeCell ref="Q34:Q36"/>
    <mergeCell ref="R34:R36"/>
    <mergeCell ref="S34:S36"/>
    <mergeCell ref="T34:T36"/>
    <mergeCell ref="U34:U36"/>
    <mergeCell ref="V34:V36"/>
    <mergeCell ref="K34:K36"/>
    <mergeCell ref="L34:L36"/>
    <mergeCell ref="M34:M36"/>
    <mergeCell ref="N34:N36"/>
    <mergeCell ref="O34:O36"/>
    <mergeCell ref="P34:P36"/>
    <mergeCell ref="Z31:Z33"/>
    <mergeCell ref="A34:A36"/>
    <mergeCell ref="B34:B36"/>
    <mergeCell ref="C34:C36"/>
    <mergeCell ref="D34:D36"/>
    <mergeCell ref="E34:E36"/>
    <mergeCell ref="F34:F36"/>
    <mergeCell ref="H34:H36"/>
    <mergeCell ref="I34:I36"/>
    <mergeCell ref="J34:J36"/>
    <mergeCell ref="T31:T33"/>
    <mergeCell ref="U31:U33"/>
    <mergeCell ref="V31:V33"/>
    <mergeCell ref="W31:W33"/>
    <mergeCell ref="X31:X33"/>
    <mergeCell ref="Y31:Y33"/>
    <mergeCell ref="N31:N33"/>
    <mergeCell ref="O31:O33"/>
    <mergeCell ref="P31:P33"/>
    <mergeCell ref="Q31:Q33"/>
    <mergeCell ref="R31:R33"/>
    <mergeCell ref="S31:S33"/>
    <mergeCell ref="H31:H33"/>
    <mergeCell ref="I31:I33"/>
    <mergeCell ref="J31:J33"/>
    <mergeCell ref="K31:K33"/>
    <mergeCell ref="L31:L33"/>
    <mergeCell ref="M31:M33"/>
    <mergeCell ref="W28:W30"/>
    <mergeCell ref="X28:X30"/>
    <mergeCell ref="Y28:Y30"/>
    <mergeCell ref="Z28:Z30"/>
    <mergeCell ref="A31:A33"/>
    <mergeCell ref="B31:B33"/>
    <mergeCell ref="C31:C33"/>
    <mergeCell ref="D31:D33"/>
    <mergeCell ref="E31:E33"/>
    <mergeCell ref="F31:F33"/>
    <mergeCell ref="Q28:Q30"/>
    <mergeCell ref="R28:R30"/>
    <mergeCell ref="S28:S30"/>
    <mergeCell ref="T28:T30"/>
    <mergeCell ref="U28:U30"/>
    <mergeCell ref="V28:V30"/>
    <mergeCell ref="K28:K30"/>
    <mergeCell ref="L28:L30"/>
    <mergeCell ref="M28:M30"/>
    <mergeCell ref="N28:N30"/>
    <mergeCell ref="O28:O30"/>
    <mergeCell ref="P28:P30"/>
    <mergeCell ref="Z25:Z27"/>
    <mergeCell ref="A28:A30"/>
    <mergeCell ref="B28:B30"/>
    <mergeCell ref="C28:C30"/>
    <mergeCell ref="D28:D30"/>
    <mergeCell ref="E28:E30"/>
    <mergeCell ref="F28:F30"/>
    <mergeCell ref="H28:H30"/>
    <mergeCell ref="I28:I30"/>
    <mergeCell ref="J28:J30"/>
    <mergeCell ref="T25:T27"/>
    <mergeCell ref="U25:U27"/>
    <mergeCell ref="V25:V27"/>
    <mergeCell ref="W25:W27"/>
    <mergeCell ref="X25:X27"/>
    <mergeCell ref="Y25:Y27"/>
    <mergeCell ref="N25:N27"/>
    <mergeCell ref="O25:O27"/>
    <mergeCell ref="P25:P27"/>
    <mergeCell ref="Q25:Q27"/>
    <mergeCell ref="R25:R27"/>
    <mergeCell ref="S25:S27"/>
    <mergeCell ref="W22:W24"/>
    <mergeCell ref="X22:X24"/>
    <mergeCell ref="Y22:Y24"/>
    <mergeCell ref="Z22:Z24"/>
    <mergeCell ref="A25:A27"/>
    <mergeCell ref="B25:B27"/>
    <mergeCell ref="C25:C27"/>
    <mergeCell ref="D25:D27"/>
    <mergeCell ref="E25:E27"/>
    <mergeCell ref="F25:F27"/>
    <mergeCell ref="Q22:Q24"/>
    <mergeCell ref="R22:R24"/>
    <mergeCell ref="S22:S24"/>
    <mergeCell ref="T22:T24"/>
    <mergeCell ref="U22:U24"/>
    <mergeCell ref="V22:V24"/>
    <mergeCell ref="K22:K24"/>
    <mergeCell ref="L22:L24"/>
    <mergeCell ref="M22:M24"/>
    <mergeCell ref="N22:N24"/>
    <mergeCell ref="O22:O24"/>
    <mergeCell ref="P22:P24"/>
    <mergeCell ref="Z19:Z21"/>
    <mergeCell ref="A22:A24"/>
    <mergeCell ref="B22:B24"/>
    <mergeCell ref="C22:C24"/>
    <mergeCell ref="D22:D24"/>
    <mergeCell ref="E22:E24"/>
    <mergeCell ref="F22:F24"/>
    <mergeCell ref="H22:H24"/>
    <mergeCell ref="I22:I24"/>
    <mergeCell ref="J22:J24"/>
    <mergeCell ref="T19:T21"/>
    <mergeCell ref="U19:U21"/>
    <mergeCell ref="V19:V21"/>
    <mergeCell ref="W19:W21"/>
    <mergeCell ref="X19:X21"/>
    <mergeCell ref="Y19:Y21"/>
    <mergeCell ref="N19:N21"/>
    <mergeCell ref="O19:O21"/>
    <mergeCell ref="P19:P21"/>
    <mergeCell ref="Q19:Q21"/>
    <mergeCell ref="R19:R21"/>
    <mergeCell ref="S19:S21"/>
    <mergeCell ref="H19:H21"/>
    <mergeCell ref="I19:I21"/>
    <mergeCell ref="J19:J21"/>
    <mergeCell ref="K19:K21"/>
    <mergeCell ref="L19:L21"/>
    <mergeCell ref="M19:M21"/>
    <mergeCell ref="W16:W18"/>
    <mergeCell ref="X16:X18"/>
    <mergeCell ref="Y16:Y18"/>
    <mergeCell ref="Z16:Z18"/>
    <mergeCell ref="A19:A21"/>
    <mergeCell ref="B19:B21"/>
    <mergeCell ref="C19:C21"/>
    <mergeCell ref="D19:D21"/>
    <mergeCell ref="E19:E21"/>
    <mergeCell ref="F19:F21"/>
    <mergeCell ref="Q16:Q18"/>
    <mergeCell ref="R16:R18"/>
    <mergeCell ref="S16:S18"/>
    <mergeCell ref="T16:T18"/>
    <mergeCell ref="U16:U18"/>
    <mergeCell ref="V16:V18"/>
    <mergeCell ref="K16:K18"/>
    <mergeCell ref="L16:L18"/>
    <mergeCell ref="M16:M18"/>
    <mergeCell ref="N16:N18"/>
    <mergeCell ref="O16:O18"/>
    <mergeCell ref="P16:P18"/>
    <mergeCell ref="Z13:Z15"/>
    <mergeCell ref="A16:A18"/>
    <mergeCell ref="B16:B18"/>
    <mergeCell ref="C16:C18"/>
    <mergeCell ref="D16:D18"/>
    <mergeCell ref="E16:E18"/>
    <mergeCell ref="F16:F18"/>
    <mergeCell ref="H16:H18"/>
    <mergeCell ref="I16:I18"/>
    <mergeCell ref="J16:J18"/>
    <mergeCell ref="T13:T15"/>
    <mergeCell ref="U13:U15"/>
    <mergeCell ref="V13:V15"/>
    <mergeCell ref="W13:W15"/>
    <mergeCell ref="X13:X15"/>
    <mergeCell ref="Y13:Y15"/>
    <mergeCell ref="N13:N15"/>
    <mergeCell ref="O13:O15"/>
    <mergeCell ref="P13:P15"/>
    <mergeCell ref="Q13:Q15"/>
    <mergeCell ref="R13:R15"/>
    <mergeCell ref="S13:S15"/>
    <mergeCell ref="H13:H15"/>
    <mergeCell ref="I13:I15"/>
    <mergeCell ref="J13:J15"/>
    <mergeCell ref="K13:K15"/>
    <mergeCell ref="L13:L15"/>
    <mergeCell ref="M13:M15"/>
    <mergeCell ref="A13:A15"/>
    <mergeCell ref="B13:B15"/>
    <mergeCell ref="C13:C15"/>
    <mergeCell ref="D13:D15"/>
    <mergeCell ref="E13:E15"/>
    <mergeCell ref="F13:F15"/>
    <mergeCell ref="N10:N12"/>
    <mergeCell ref="O10:O12"/>
    <mergeCell ref="P10:P12"/>
    <mergeCell ref="A5:B5"/>
    <mergeCell ref="H8:I8"/>
    <mergeCell ref="K8:K9"/>
    <mergeCell ref="O8:O9"/>
    <mergeCell ref="L8:L9"/>
    <mergeCell ref="M8:N8"/>
    <mergeCell ref="A8:A9"/>
    <mergeCell ref="B8:B9"/>
    <mergeCell ref="C8:C9"/>
    <mergeCell ref="D8:D9"/>
    <mergeCell ref="E8:E9"/>
    <mergeCell ref="F8:F9"/>
    <mergeCell ref="G8:G9"/>
    <mergeCell ref="T8:T9"/>
    <mergeCell ref="U8:U9"/>
    <mergeCell ref="Q8:Q9"/>
    <mergeCell ref="R8:S8"/>
    <mergeCell ref="V8:V9"/>
    <mergeCell ref="W8:X8"/>
    <mergeCell ref="Y8:Y9"/>
    <mergeCell ref="Z8:Z9"/>
    <mergeCell ref="A10:A12"/>
    <mergeCell ref="B10:B12"/>
    <mergeCell ref="C10:C12"/>
    <mergeCell ref="D10:D12"/>
    <mergeCell ref="E10:E12"/>
    <mergeCell ref="F10:F12"/>
    <mergeCell ref="H10:H12"/>
    <mergeCell ref="P8:P9"/>
    <mergeCell ref="I10:I12"/>
    <mergeCell ref="R10:R12"/>
    <mergeCell ref="S10:S12"/>
    <mergeCell ref="T10:T12"/>
    <mergeCell ref="U10:U12"/>
    <mergeCell ref="J10:J12"/>
    <mergeCell ref="K10:K12"/>
    <mergeCell ref="L10:L12"/>
    <mergeCell ref="M10:M12"/>
    <mergeCell ref="Q10:Q12"/>
    <mergeCell ref="V10:V12"/>
    <mergeCell ref="W10:W12"/>
    <mergeCell ref="X10:X12"/>
    <mergeCell ref="Y10:Y12"/>
    <mergeCell ref="Z10:Z12"/>
    <mergeCell ref="A40:A42"/>
    <mergeCell ref="B40:B42"/>
    <mergeCell ref="C40:C42"/>
    <mergeCell ref="D40:D42"/>
    <mergeCell ref="E40:E42"/>
    <mergeCell ref="F40:F42"/>
    <mergeCell ref="H40:H42"/>
    <mergeCell ref="I40:I42"/>
    <mergeCell ref="J40:J42"/>
    <mergeCell ref="K40:K42"/>
    <mergeCell ref="L40:L42"/>
    <mergeCell ref="M40:M42"/>
    <mergeCell ref="N40:N42"/>
    <mergeCell ref="O40:O42"/>
    <mergeCell ref="P40:P42"/>
    <mergeCell ref="Q40:Q42"/>
    <mergeCell ref="R40:R42"/>
    <mergeCell ref="S40:S42"/>
    <mergeCell ref="T40:T42"/>
    <mergeCell ref="U40:U42"/>
    <mergeCell ref="V40:V42"/>
    <mergeCell ref="W40:W42"/>
    <mergeCell ref="X40:X42"/>
    <mergeCell ref="Y40:Y42"/>
    <mergeCell ref="Z40:Z42"/>
    <mergeCell ref="A43:A45"/>
    <mergeCell ref="B43:B45"/>
    <mergeCell ref="C43:C45"/>
    <mergeCell ref="D43:D45"/>
    <mergeCell ref="E43:E45"/>
    <mergeCell ref="F43:F45"/>
    <mergeCell ref="H43:H45"/>
    <mergeCell ref="I43:I45"/>
    <mergeCell ref="J43:J45"/>
    <mergeCell ref="K43:K45"/>
    <mergeCell ref="L43:L45"/>
    <mergeCell ref="M43:M45"/>
    <mergeCell ref="N43:N45"/>
    <mergeCell ref="O43:O45"/>
    <mergeCell ref="P43:P45"/>
    <mergeCell ref="Q43:Q45"/>
    <mergeCell ref="R43:R45"/>
    <mergeCell ref="S43:S45"/>
    <mergeCell ref="T43:T45"/>
    <mergeCell ref="U43:U45"/>
    <mergeCell ref="V43:V45"/>
    <mergeCell ref="W43:W45"/>
    <mergeCell ref="X43:X45"/>
    <mergeCell ref="Y43:Y45"/>
    <mergeCell ref="Z43:Z45"/>
    <mergeCell ref="A46:A48"/>
    <mergeCell ref="B46:B48"/>
    <mergeCell ref="C46:C48"/>
    <mergeCell ref="D46:D48"/>
    <mergeCell ref="E46:E48"/>
    <mergeCell ref="F46:F48"/>
    <mergeCell ref="H46:H48"/>
    <mergeCell ref="I46:I48"/>
    <mergeCell ref="J46:J48"/>
    <mergeCell ref="K46:K48"/>
    <mergeCell ref="L46:L48"/>
    <mergeCell ref="M46:M48"/>
    <mergeCell ref="N46:N48"/>
    <mergeCell ref="O46:O48"/>
    <mergeCell ref="P46:P48"/>
    <mergeCell ref="Q46:Q48"/>
    <mergeCell ref="R46:R48"/>
    <mergeCell ref="S46:S48"/>
    <mergeCell ref="T46:T48"/>
    <mergeCell ref="U46:U48"/>
    <mergeCell ref="V46:V48"/>
    <mergeCell ref="W46:W48"/>
    <mergeCell ref="X46:X48"/>
    <mergeCell ref="Y46:Y48"/>
    <mergeCell ref="Z46:Z48"/>
    <mergeCell ref="A49:A51"/>
    <mergeCell ref="B49:B51"/>
    <mergeCell ref="C49:C51"/>
    <mergeCell ref="D49:D51"/>
    <mergeCell ref="E49:E51"/>
    <mergeCell ref="F49:F51"/>
    <mergeCell ref="H49:H51"/>
    <mergeCell ref="I49:I51"/>
    <mergeCell ref="J49:J51"/>
    <mergeCell ref="K49:K51"/>
    <mergeCell ref="L49:L51"/>
    <mergeCell ref="M49:M51"/>
    <mergeCell ref="N49:N51"/>
    <mergeCell ref="O49:O51"/>
    <mergeCell ref="P49:P51"/>
    <mergeCell ref="Q49:Q51"/>
    <mergeCell ref="R49:R51"/>
    <mergeCell ref="S49:S51"/>
    <mergeCell ref="T49:T51"/>
    <mergeCell ref="U49:U51"/>
    <mergeCell ref="V49:V51"/>
    <mergeCell ref="W49:W51"/>
    <mergeCell ref="X49:X51"/>
    <mergeCell ref="Y49:Y51"/>
    <mergeCell ref="Z49:Z51"/>
    <mergeCell ref="A52:A54"/>
    <mergeCell ref="B52:B54"/>
    <mergeCell ref="C52:C54"/>
    <mergeCell ref="D52:D54"/>
    <mergeCell ref="E52:E54"/>
    <mergeCell ref="F52:F54"/>
    <mergeCell ref="H52:H54"/>
    <mergeCell ref="I52:I54"/>
    <mergeCell ref="J52:J54"/>
    <mergeCell ref="K52:K54"/>
    <mergeCell ref="L52:L54"/>
    <mergeCell ref="M52:M54"/>
    <mergeCell ref="N52:N54"/>
    <mergeCell ref="O52:O54"/>
    <mergeCell ref="P52:P54"/>
    <mergeCell ref="W52:W54"/>
    <mergeCell ref="X52:X54"/>
    <mergeCell ref="Y52:Y54"/>
    <mergeCell ref="Z52:Z54"/>
    <mergeCell ref="Q52:Q54"/>
    <mergeCell ref="R52:R54"/>
    <mergeCell ref="S52:S54"/>
    <mergeCell ref="T52:T54"/>
    <mergeCell ref="U52:U54"/>
    <mergeCell ref="V52:V54"/>
    <mergeCell ref="C1:AB4"/>
    <mergeCell ref="D5:AA5"/>
    <mergeCell ref="A6:AA6"/>
    <mergeCell ref="H7:L7"/>
    <mergeCell ref="M7:Q7"/>
    <mergeCell ref="R7:V7"/>
    <mergeCell ref="W7:AA7"/>
    <mergeCell ref="A1:B4"/>
    <mergeCell ref="AA8:AA9"/>
    <mergeCell ref="AA10:AA12"/>
    <mergeCell ref="AA13:AA15"/>
    <mergeCell ref="AA16:AA18"/>
    <mergeCell ref="AA19:AA21"/>
    <mergeCell ref="AA22:AA24"/>
    <mergeCell ref="AA25:AA27"/>
    <mergeCell ref="AA28:AA30"/>
    <mergeCell ref="AA31:AA33"/>
    <mergeCell ref="AA34:AA36"/>
    <mergeCell ref="H25:H27"/>
    <mergeCell ref="I25:I27"/>
    <mergeCell ref="J25:J27"/>
    <mergeCell ref="K25:K27"/>
    <mergeCell ref="L25:L27"/>
    <mergeCell ref="M25:M27"/>
    <mergeCell ref="AA37:AA39"/>
    <mergeCell ref="AA40:AA42"/>
    <mergeCell ref="AA43:AA45"/>
    <mergeCell ref="AA46:AA48"/>
    <mergeCell ref="AA49:AA51"/>
    <mergeCell ref="AA52:AA54"/>
    <mergeCell ref="A55:A57"/>
    <mergeCell ref="B55:B57"/>
    <mergeCell ref="C55:C57"/>
    <mergeCell ref="D55:D57"/>
    <mergeCell ref="E55:E57"/>
    <mergeCell ref="F55:F57"/>
    <mergeCell ref="H55:H57"/>
    <mergeCell ref="I55:I57"/>
    <mergeCell ref="J55:J57"/>
    <mergeCell ref="K55:K57"/>
    <mergeCell ref="L55:L57"/>
    <mergeCell ref="M55:M57"/>
    <mergeCell ref="N55:N57"/>
    <mergeCell ref="O55:O57"/>
    <mergeCell ref="P55:P57"/>
    <mergeCell ref="Q55:Q57"/>
    <mergeCell ref="R55:R57"/>
    <mergeCell ref="S55:S57"/>
    <mergeCell ref="T55:T57"/>
    <mergeCell ref="U55:U57"/>
    <mergeCell ref="V55:V57"/>
    <mergeCell ref="W55:W57"/>
    <mergeCell ref="X55:X57"/>
    <mergeCell ref="Y55:Y57"/>
    <mergeCell ref="Z55:Z57"/>
    <mergeCell ref="AA55:AA57"/>
    <mergeCell ref="A58:A60"/>
    <mergeCell ref="B58:B60"/>
    <mergeCell ref="C58:C60"/>
    <mergeCell ref="D58:D60"/>
    <mergeCell ref="E58:E60"/>
    <mergeCell ref="F58:F60"/>
    <mergeCell ref="H58:H60"/>
    <mergeCell ref="I58:I60"/>
    <mergeCell ref="J58:J60"/>
    <mergeCell ref="K58:K60"/>
    <mergeCell ref="L58:L60"/>
    <mergeCell ref="M58:M60"/>
    <mergeCell ref="N58:N60"/>
    <mergeCell ref="O58:O60"/>
    <mergeCell ref="P58:P60"/>
    <mergeCell ref="Q58:Q60"/>
    <mergeCell ref="R58:R60"/>
    <mergeCell ref="S58:S60"/>
    <mergeCell ref="T58:T60"/>
    <mergeCell ref="U58:U60"/>
    <mergeCell ref="V58:V60"/>
    <mergeCell ref="W58:W60"/>
    <mergeCell ref="X58:X60"/>
    <mergeCell ref="Y58:Y60"/>
    <mergeCell ref="Z58:Z60"/>
    <mergeCell ref="AA58:AA60"/>
    <mergeCell ref="A61:A63"/>
    <mergeCell ref="B61:B63"/>
    <mergeCell ref="C61:C63"/>
    <mergeCell ref="D61:D63"/>
    <mergeCell ref="E61:E63"/>
    <mergeCell ref="F61:F63"/>
    <mergeCell ref="H61:H63"/>
    <mergeCell ref="I61:I63"/>
    <mergeCell ref="J61:J63"/>
    <mergeCell ref="K61:K63"/>
    <mergeCell ref="L61:L63"/>
    <mergeCell ref="M61:M63"/>
    <mergeCell ref="N61:N63"/>
    <mergeCell ref="O61:O63"/>
    <mergeCell ref="P61:P63"/>
    <mergeCell ref="Q61:Q63"/>
    <mergeCell ref="R61:R63"/>
    <mergeCell ref="S61:S63"/>
    <mergeCell ref="T61:T63"/>
    <mergeCell ref="U61:U63"/>
    <mergeCell ref="V61:V63"/>
    <mergeCell ref="W61:W63"/>
    <mergeCell ref="X61:X63"/>
    <mergeCell ref="Y61:Y63"/>
    <mergeCell ref="Z61:Z63"/>
    <mergeCell ref="AA61:AA63"/>
    <mergeCell ref="A64:A66"/>
    <mergeCell ref="B64:B66"/>
    <mergeCell ref="C64:C66"/>
    <mergeCell ref="D64:D66"/>
    <mergeCell ref="E64:E66"/>
    <mergeCell ref="F64:F66"/>
    <mergeCell ref="H64:H66"/>
    <mergeCell ref="I64:I66"/>
    <mergeCell ref="J64:J66"/>
    <mergeCell ref="K64:K66"/>
    <mergeCell ref="L64:L66"/>
    <mergeCell ref="M64:M66"/>
    <mergeCell ref="N64:N66"/>
    <mergeCell ref="O64:O66"/>
    <mergeCell ref="P64:P66"/>
    <mergeCell ref="Q64:Q66"/>
    <mergeCell ref="R64:R66"/>
    <mergeCell ref="S64:S66"/>
    <mergeCell ref="T64:T66"/>
    <mergeCell ref="U64:U66"/>
    <mergeCell ref="V64:V66"/>
    <mergeCell ref="W64:W66"/>
    <mergeCell ref="X64:X66"/>
    <mergeCell ref="Y64:Y66"/>
    <mergeCell ref="Z64:Z66"/>
    <mergeCell ref="AA64:AA66"/>
    <mergeCell ref="A67:A69"/>
    <mergeCell ref="B67:B69"/>
    <mergeCell ref="C67:C69"/>
    <mergeCell ref="D67:D69"/>
    <mergeCell ref="E67:E69"/>
    <mergeCell ref="F67:F69"/>
    <mergeCell ref="H67:H69"/>
    <mergeCell ref="I67:I69"/>
    <mergeCell ref="J67:J69"/>
    <mergeCell ref="K67:K69"/>
    <mergeCell ref="L67:L69"/>
    <mergeCell ref="M67:M69"/>
    <mergeCell ref="Y67:Y69"/>
    <mergeCell ref="N67:N69"/>
    <mergeCell ref="O67:O69"/>
    <mergeCell ref="P67:P69"/>
    <mergeCell ref="Q67:Q69"/>
    <mergeCell ref="R67:R69"/>
    <mergeCell ref="S67:S69"/>
    <mergeCell ref="AB61:AB63"/>
    <mergeCell ref="AB64:AB66"/>
    <mergeCell ref="AB67:AB69"/>
    <mergeCell ref="Z67:Z69"/>
    <mergeCell ref="AA67:AA69"/>
    <mergeCell ref="T67:T69"/>
    <mergeCell ref="U67:U69"/>
    <mergeCell ref="V67:V69"/>
    <mergeCell ref="W67:W69"/>
    <mergeCell ref="X67:X69"/>
    <mergeCell ref="AB43:AB45"/>
    <mergeCell ref="AB46:AB48"/>
    <mergeCell ref="AB49:AB51"/>
    <mergeCell ref="AB52:AB54"/>
    <mergeCell ref="AB55:AB57"/>
    <mergeCell ref="AB58:AB60"/>
    <mergeCell ref="AB25:AB27"/>
    <mergeCell ref="AB28:AB30"/>
    <mergeCell ref="AB31:AB33"/>
    <mergeCell ref="AB34:AB36"/>
    <mergeCell ref="AB37:AB39"/>
    <mergeCell ref="AB40:AB42"/>
    <mergeCell ref="AB8:AB9"/>
    <mergeCell ref="AB10:AB12"/>
    <mergeCell ref="AB13:AB15"/>
    <mergeCell ref="AB16:AB18"/>
    <mergeCell ref="AB19:AB21"/>
    <mergeCell ref="AB22:AB24"/>
  </mergeCells>
  <printOptions/>
  <pageMargins left="0.7" right="0.7" top="0.75" bottom="0.75" header="0.3" footer="0.3"/>
  <pageSetup orientation="portrait" r:id="rId2"/>
  <drawing r:id="rId1"/>
</worksheet>
</file>

<file path=xl/worksheets/sheet13.xml><?xml version="1.0" encoding="utf-8"?>
<worksheet xmlns="http://schemas.openxmlformats.org/spreadsheetml/2006/main" xmlns:r="http://schemas.openxmlformats.org/officeDocument/2006/relationships">
  <sheetPr>
    <tabColor rgb="FFC00000"/>
  </sheetPr>
  <dimension ref="A1:AB58"/>
  <sheetViews>
    <sheetView zoomScalePageLayoutView="0" workbookViewId="0" topLeftCell="S1">
      <pane ySplit="1" topLeftCell="A49" activePane="bottomLeft" state="frozen"/>
      <selection pane="topLeft" activeCell="A1" sqref="A1"/>
      <selection pane="bottomLeft" activeCell="AB52" sqref="AB52:AB54"/>
    </sheetView>
  </sheetViews>
  <sheetFormatPr defaultColWidth="11.421875" defaultRowHeight="15"/>
  <cols>
    <col min="1" max="1" width="35.00390625" style="3" customWidth="1"/>
    <col min="2" max="2" width="24.7109375" style="3" customWidth="1"/>
    <col min="3" max="3" width="27.57421875" style="3" customWidth="1"/>
    <col min="4" max="4" width="17.7109375" style="3" customWidth="1"/>
    <col min="5" max="5" width="11.421875" style="3" customWidth="1"/>
    <col min="6" max="6" width="12.421875" style="3" customWidth="1"/>
    <col min="7" max="7" width="22.140625" style="3" customWidth="1"/>
    <col min="8" max="8" width="20.8515625" style="3" customWidth="1"/>
    <col min="9" max="9" width="17.28125" style="3" customWidth="1"/>
    <col min="10" max="10" width="34.8515625" style="3" customWidth="1"/>
    <col min="11" max="11" width="14.28125" style="3" customWidth="1"/>
    <col min="12" max="12" width="21.57421875" style="3" customWidth="1"/>
    <col min="13" max="13" width="19.00390625" style="3" customWidth="1"/>
    <col min="14" max="14" width="15.57421875" style="3" customWidth="1"/>
    <col min="15" max="15" width="29.140625" style="3" customWidth="1"/>
    <col min="16" max="16" width="14.140625" style="3" customWidth="1"/>
    <col min="17" max="17" width="19.57421875" style="3" customWidth="1"/>
    <col min="18" max="18" width="20.421875" style="3" customWidth="1"/>
    <col min="19" max="19" width="11.421875" style="3" customWidth="1"/>
    <col min="20" max="20" width="21.00390625" style="3" customWidth="1"/>
    <col min="21" max="21" width="11.421875" style="3" customWidth="1"/>
    <col min="22" max="22" width="15.57421875" style="3" customWidth="1"/>
    <col min="23" max="23" width="26.00390625" style="3" customWidth="1"/>
    <col min="24" max="24" width="29.57421875" style="3" customWidth="1"/>
    <col min="25" max="25" width="32.57421875" style="3" customWidth="1"/>
    <col min="26" max="26" width="18.57421875" style="3" customWidth="1"/>
    <col min="27" max="27" width="19.28125" style="3" customWidth="1"/>
    <col min="28" max="28" width="19.57421875" style="3" customWidth="1"/>
    <col min="29" max="16384" width="11.421875" style="3" customWidth="1"/>
  </cols>
  <sheetData>
    <row r="1" spans="1:27" ht="0.75" customHeight="1">
      <c r="A1" s="226"/>
      <c r="B1" s="232" t="s">
        <v>589</v>
      </c>
      <c r="C1" s="232"/>
      <c r="D1" s="232"/>
      <c r="E1" s="232"/>
      <c r="F1" s="232"/>
      <c r="G1" s="232"/>
      <c r="H1" s="232"/>
      <c r="I1" s="232"/>
      <c r="J1" s="232"/>
      <c r="K1" s="232"/>
      <c r="L1" s="232"/>
      <c r="M1" s="232"/>
      <c r="N1" s="232"/>
      <c r="O1" s="232"/>
      <c r="P1" s="232"/>
      <c r="Q1" s="232"/>
      <c r="R1" s="232"/>
      <c r="S1" s="232"/>
      <c r="T1" s="232"/>
      <c r="U1" s="232"/>
      <c r="V1" s="232"/>
      <c r="W1" s="232"/>
      <c r="X1" s="232"/>
      <c r="Y1" s="232"/>
      <c r="Z1" s="232"/>
      <c r="AA1" s="233"/>
    </row>
    <row r="2" spans="1:27" ht="15">
      <c r="A2" s="228"/>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5"/>
    </row>
    <row r="3" spans="1:27" ht="15">
      <c r="A3" s="228"/>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5"/>
    </row>
    <row r="4" spans="1:27" ht="39.75" customHeight="1">
      <c r="A4" s="230"/>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7"/>
    </row>
    <row r="5" spans="1:27" ht="21" customHeight="1">
      <c r="A5" s="792" t="s">
        <v>590</v>
      </c>
      <c r="B5" s="661"/>
      <c r="C5" s="46"/>
      <c r="D5" s="238"/>
      <c r="E5" s="238"/>
      <c r="F5" s="238"/>
      <c r="G5" s="238"/>
      <c r="H5" s="238"/>
      <c r="I5" s="238"/>
      <c r="J5" s="238"/>
      <c r="K5" s="238"/>
      <c r="L5" s="238"/>
      <c r="M5" s="238"/>
      <c r="N5" s="238"/>
      <c r="O5" s="238"/>
      <c r="P5" s="238"/>
      <c r="Q5" s="238"/>
      <c r="R5" s="238"/>
      <c r="S5" s="238"/>
      <c r="T5" s="238"/>
      <c r="U5" s="238"/>
      <c r="V5" s="238"/>
      <c r="W5" s="238"/>
      <c r="X5" s="238"/>
      <c r="Y5" s="238"/>
      <c r="Z5" s="238"/>
      <c r="AA5" s="239"/>
    </row>
    <row r="6" spans="1:27" ht="13.5" customHeight="1" thickBot="1">
      <c r="A6" s="789" t="s">
        <v>228</v>
      </c>
      <c r="B6" s="664"/>
      <c r="C6" s="664"/>
      <c r="D6" s="664"/>
      <c r="E6" s="664"/>
      <c r="F6" s="664"/>
      <c r="G6" s="664"/>
      <c r="H6" s="790"/>
      <c r="I6" s="790"/>
      <c r="J6" s="790"/>
      <c r="K6" s="790"/>
      <c r="L6" s="790"/>
      <c r="M6" s="664"/>
      <c r="N6" s="664"/>
      <c r="O6" s="664"/>
      <c r="P6" s="664"/>
      <c r="Q6" s="664"/>
      <c r="R6" s="664"/>
      <c r="S6" s="664"/>
      <c r="T6" s="664"/>
      <c r="U6" s="664"/>
      <c r="V6" s="664"/>
      <c r="W6" s="790"/>
      <c r="X6" s="790"/>
      <c r="Y6" s="790"/>
      <c r="Z6" s="790"/>
      <c r="AA6" s="791"/>
    </row>
    <row r="7" spans="1:27" s="2" customFormat="1" ht="15.75" customHeight="1" thickBot="1">
      <c r="A7" s="50"/>
      <c r="B7" s="51"/>
      <c r="C7" s="51"/>
      <c r="D7" s="51"/>
      <c r="E7" s="51"/>
      <c r="F7" s="51"/>
      <c r="G7" s="51"/>
      <c r="H7" s="562" t="s">
        <v>22</v>
      </c>
      <c r="I7" s="563"/>
      <c r="J7" s="563"/>
      <c r="K7" s="563"/>
      <c r="L7" s="564"/>
      <c r="M7" s="740" t="s">
        <v>23</v>
      </c>
      <c r="N7" s="741"/>
      <c r="O7" s="741"/>
      <c r="P7" s="741"/>
      <c r="Q7" s="742"/>
      <c r="R7" s="743" t="s">
        <v>24</v>
      </c>
      <c r="S7" s="744"/>
      <c r="T7" s="744"/>
      <c r="U7" s="744"/>
      <c r="V7" s="744"/>
      <c r="W7" s="571" t="s">
        <v>25</v>
      </c>
      <c r="X7" s="572"/>
      <c r="Y7" s="572"/>
      <c r="Z7" s="572"/>
      <c r="AA7" s="573"/>
    </row>
    <row r="8" spans="1:28" s="2" customFormat="1" ht="20.25" customHeight="1">
      <c r="A8" s="343" t="s">
        <v>343</v>
      </c>
      <c r="B8" s="745" t="s">
        <v>2</v>
      </c>
      <c r="C8" s="338" t="s">
        <v>320</v>
      </c>
      <c r="D8" s="340" t="s">
        <v>21</v>
      </c>
      <c r="E8" s="340" t="s">
        <v>4</v>
      </c>
      <c r="F8" s="340" t="s">
        <v>5</v>
      </c>
      <c r="G8" s="340" t="s">
        <v>6</v>
      </c>
      <c r="H8" s="340" t="s">
        <v>7</v>
      </c>
      <c r="I8" s="340"/>
      <c r="J8" s="48"/>
      <c r="K8" s="338" t="s">
        <v>11</v>
      </c>
      <c r="L8" s="340" t="s">
        <v>8</v>
      </c>
      <c r="M8" s="340" t="s">
        <v>7</v>
      </c>
      <c r="N8" s="340"/>
      <c r="O8" s="340" t="s">
        <v>3</v>
      </c>
      <c r="P8" s="338" t="s">
        <v>12</v>
      </c>
      <c r="Q8" s="340" t="s">
        <v>8</v>
      </c>
      <c r="R8" s="340" t="s">
        <v>7</v>
      </c>
      <c r="S8" s="340"/>
      <c r="T8" s="340" t="s">
        <v>3</v>
      </c>
      <c r="U8" s="338" t="s">
        <v>13</v>
      </c>
      <c r="V8" s="341" t="s">
        <v>8</v>
      </c>
      <c r="W8" s="343" t="s">
        <v>7</v>
      </c>
      <c r="X8" s="340"/>
      <c r="Y8" s="340" t="s">
        <v>3</v>
      </c>
      <c r="Z8" s="338" t="s">
        <v>14</v>
      </c>
      <c r="AA8" s="259" t="s">
        <v>8</v>
      </c>
      <c r="AB8" s="259" t="s">
        <v>1118</v>
      </c>
    </row>
    <row r="9" spans="1:28" s="2" customFormat="1" ht="36.75" customHeight="1">
      <c r="A9" s="345"/>
      <c r="B9" s="158"/>
      <c r="C9" s="732"/>
      <c r="D9" s="158"/>
      <c r="E9" s="158"/>
      <c r="F9" s="158"/>
      <c r="G9" s="158"/>
      <c r="H9" s="52" t="s">
        <v>9</v>
      </c>
      <c r="I9" s="14" t="s">
        <v>10</v>
      </c>
      <c r="J9" s="49" t="s">
        <v>3</v>
      </c>
      <c r="K9" s="339"/>
      <c r="L9" s="158"/>
      <c r="M9" s="14" t="s">
        <v>9</v>
      </c>
      <c r="N9" s="14" t="s">
        <v>10</v>
      </c>
      <c r="O9" s="158"/>
      <c r="P9" s="339"/>
      <c r="Q9" s="158"/>
      <c r="R9" s="14" t="s">
        <v>9</v>
      </c>
      <c r="S9" s="14" t="s">
        <v>10</v>
      </c>
      <c r="T9" s="158"/>
      <c r="U9" s="339"/>
      <c r="V9" s="342"/>
      <c r="W9" s="13" t="s">
        <v>9</v>
      </c>
      <c r="X9" s="14" t="s">
        <v>10</v>
      </c>
      <c r="Y9" s="158"/>
      <c r="Z9" s="339"/>
      <c r="AA9" s="260"/>
      <c r="AB9" s="260"/>
    </row>
    <row r="10" spans="1:28" s="5" customFormat="1" ht="39" customHeight="1">
      <c r="A10" s="479" t="s">
        <v>267</v>
      </c>
      <c r="B10" s="479" t="s">
        <v>711</v>
      </c>
      <c r="C10" s="730">
        <v>1</v>
      </c>
      <c r="D10" s="479" t="s">
        <v>591</v>
      </c>
      <c r="E10" s="181" t="s">
        <v>15</v>
      </c>
      <c r="F10" s="181" t="s">
        <v>16</v>
      </c>
      <c r="G10" s="25" t="s">
        <v>17</v>
      </c>
      <c r="H10" s="479" t="s">
        <v>592</v>
      </c>
      <c r="I10" s="181" t="s">
        <v>593</v>
      </c>
      <c r="J10" s="479" t="s">
        <v>712</v>
      </c>
      <c r="K10" s="294">
        <v>0.8</v>
      </c>
      <c r="L10" s="479" t="s">
        <v>594</v>
      </c>
      <c r="M10" s="752" t="s">
        <v>592</v>
      </c>
      <c r="N10" s="752" t="s">
        <v>593</v>
      </c>
      <c r="O10" s="752" t="s">
        <v>713</v>
      </c>
      <c r="P10" s="294">
        <v>0.8</v>
      </c>
      <c r="Q10" s="752" t="s">
        <v>595</v>
      </c>
      <c r="R10" s="479" t="s">
        <v>592</v>
      </c>
      <c r="S10" s="752" t="s">
        <v>593</v>
      </c>
      <c r="T10" s="479" t="s">
        <v>1103</v>
      </c>
      <c r="U10" s="294">
        <v>0.9</v>
      </c>
      <c r="V10" s="755" t="s">
        <v>1104</v>
      </c>
      <c r="W10" s="724" t="s">
        <v>592</v>
      </c>
      <c r="X10" s="752" t="s">
        <v>593</v>
      </c>
      <c r="Y10" s="758" t="s">
        <v>1112</v>
      </c>
      <c r="Z10" s="294">
        <v>0.95</v>
      </c>
      <c r="AA10" s="761" t="s">
        <v>1113</v>
      </c>
      <c r="AB10" s="788">
        <f>+(Z10+U10+P10+K10)/4</f>
        <v>0.8625</v>
      </c>
    </row>
    <row r="11" spans="1:28" s="5" customFormat="1" ht="35.25" customHeight="1">
      <c r="A11" s="480"/>
      <c r="B11" s="480"/>
      <c r="C11" s="735"/>
      <c r="D11" s="480"/>
      <c r="E11" s="181"/>
      <c r="F11" s="181"/>
      <c r="G11" s="26" t="s">
        <v>18</v>
      </c>
      <c r="H11" s="480"/>
      <c r="I11" s="181"/>
      <c r="J11" s="480"/>
      <c r="K11" s="467"/>
      <c r="L11" s="480"/>
      <c r="M11" s="753"/>
      <c r="N11" s="753"/>
      <c r="O11" s="753"/>
      <c r="P11" s="467"/>
      <c r="Q11" s="753"/>
      <c r="R11" s="480"/>
      <c r="S11" s="753"/>
      <c r="T11" s="480"/>
      <c r="U11" s="467"/>
      <c r="V11" s="756"/>
      <c r="W11" s="725"/>
      <c r="X11" s="753"/>
      <c r="Y11" s="759"/>
      <c r="Z11" s="467"/>
      <c r="AA11" s="762"/>
      <c r="AB11" s="382"/>
    </row>
    <row r="12" spans="1:28" s="5" customFormat="1" ht="49.5" customHeight="1">
      <c r="A12" s="481"/>
      <c r="B12" s="480"/>
      <c r="C12" s="736"/>
      <c r="D12" s="481"/>
      <c r="E12" s="181"/>
      <c r="F12" s="181"/>
      <c r="G12" s="27" t="s">
        <v>19</v>
      </c>
      <c r="H12" s="481"/>
      <c r="I12" s="181"/>
      <c r="J12" s="481"/>
      <c r="K12" s="468"/>
      <c r="L12" s="481"/>
      <c r="M12" s="754"/>
      <c r="N12" s="754"/>
      <c r="O12" s="754"/>
      <c r="P12" s="468"/>
      <c r="Q12" s="754"/>
      <c r="R12" s="481"/>
      <c r="S12" s="754"/>
      <c r="T12" s="481"/>
      <c r="U12" s="468"/>
      <c r="V12" s="757"/>
      <c r="W12" s="726"/>
      <c r="X12" s="754"/>
      <c r="Y12" s="760"/>
      <c r="Z12" s="468"/>
      <c r="AA12" s="763"/>
      <c r="AB12" s="382"/>
    </row>
    <row r="13" spans="1:28" s="5" customFormat="1" ht="34.5" customHeight="1">
      <c r="A13" s="479" t="s">
        <v>596</v>
      </c>
      <c r="B13" s="480"/>
      <c r="C13" s="730">
        <v>1</v>
      </c>
      <c r="D13" s="479" t="s">
        <v>597</v>
      </c>
      <c r="E13" s="181" t="s">
        <v>15</v>
      </c>
      <c r="F13" s="181" t="s">
        <v>16</v>
      </c>
      <c r="G13" s="25" t="s">
        <v>17</v>
      </c>
      <c r="H13" s="479" t="s">
        <v>598</v>
      </c>
      <c r="I13" s="479" t="s">
        <v>714</v>
      </c>
      <c r="J13" s="479" t="s">
        <v>715</v>
      </c>
      <c r="K13" s="767">
        <v>0.6</v>
      </c>
      <c r="L13" s="479" t="s">
        <v>784</v>
      </c>
      <c r="M13" s="752" t="s">
        <v>598</v>
      </c>
      <c r="N13" s="752" t="s">
        <v>714</v>
      </c>
      <c r="O13" s="752" t="s">
        <v>716</v>
      </c>
      <c r="P13" s="294">
        <v>1</v>
      </c>
      <c r="Q13" s="752" t="s">
        <v>599</v>
      </c>
      <c r="R13" s="479" t="s">
        <v>598</v>
      </c>
      <c r="S13" s="752"/>
      <c r="T13" s="479"/>
      <c r="U13" s="294"/>
      <c r="V13" s="755"/>
      <c r="W13" s="724" t="s">
        <v>598</v>
      </c>
      <c r="X13" s="758"/>
      <c r="Y13" s="758"/>
      <c r="Z13" s="770"/>
      <c r="AA13" s="761"/>
      <c r="AB13" s="788">
        <f>+(Z13+U13+P13+K13)/2</f>
        <v>0.8</v>
      </c>
    </row>
    <row r="14" spans="1:28" s="5" customFormat="1" ht="28.5" customHeight="1">
      <c r="A14" s="480"/>
      <c r="B14" s="480"/>
      <c r="C14" s="735"/>
      <c r="D14" s="480"/>
      <c r="E14" s="181"/>
      <c r="F14" s="181"/>
      <c r="G14" s="26" t="s">
        <v>18</v>
      </c>
      <c r="H14" s="480"/>
      <c r="I14" s="480"/>
      <c r="J14" s="480"/>
      <c r="K14" s="768"/>
      <c r="L14" s="480"/>
      <c r="M14" s="753"/>
      <c r="N14" s="753"/>
      <c r="O14" s="753"/>
      <c r="P14" s="467"/>
      <c r="Q14" s="753"/>
      <c r="R14" s="480"/>
      <c r="S14" s="753"/>
      <c r="T14" s="480"/>
      <c r="U14" s="467"/>
      <c r="V14" s="756"/>
      <c r="W14" s="725"/>
      <c r="X14" s="759"/>
      <c r="Y14" s="759"/>
      <c r="Z14" s="731"/>
      <c r="AA14" s="762"/>
      <c r="AB14" s="382"/>
    </row>
    <row r="15" spans="1:28" s="5" customFormat="1" ht="84" customHeight="1">
      <c r="A15" s="481"/>
      <c r="B15" s="480"/>
      <c r="C15" s="736"/>
      <c r="D15" s="481"/>
      <c r="E15" s="181"/>
      <c r="F15" s="181"/>
      <c r="G15" s="27" t="s">
        <v>19</v>
      </c>
      <c r="H15" s="481"/>
      <c r="I15" s="481"/>
      <c r="J15" s="481"/>
      <c r="K15" s="769"/>
      <c r="L15" s="481"/>
      <c r="M15" s="754"/>
      <c r="N15" s="754"/>
      <c r="O15" s="754"/>
      <c r="P15" s="468"/>
      <c r="Q15" s="754"/>
      <c r="R15" s="481"/>
      <c r="S15" s="754"/>
      <c r="T15" s="481"/>
      <c r="U15" s="468"/>
      <c r="V15" s="757"/>
      <c r="W15" s="726"/>
      <c r="X15" s="760"/>
      <c r="Y15" s="760"/>
      <c r="Z15" s="732"/>
      <c r="AA15" s="763"/>
      <c r="AB15" s="382"/>
    </row>
    <row r="16" spans="1:28" s="5" customFormat="1" ht="15" customHeight="1">
      <c r="A16" s="479" t="s">
        <v>136</v>
      </c>
      <c r="B16" s="480"/>
      <c r="C16" s="730">
        <v>0.5</v>
      </c>
      <c r="D16" s="479" t="s">
        <v>600</v>
      </c>
      <c r="E16" s="181" t="s">
        <v>15</v>
      </c>
      <c r="F16" s="181" t="s">
        <v>16</v>
      </c>
      <c r="G16" s="25" t="s">
        <v>17</v>
      </c>
      <c r="H16" s="479" t="s">
        <v>598</v>
      </c>
      <c r="I16" s="479" t="s">
        <v>601</v>
      </c>
      <c r="J16" s="479" t="s">
        <v>717</v>
      </c>
      <c r="K16" s="771">
        <v>0.3</v>
      </c>
      <c r="L16" s="479" t="s">
        <v>785</v>
      </c>
      <c r="M16" s="752" t="s">
        <v>598</v>
      </c>
      <c r="N16" s="479" t="s">
        <v>601</v>
      </c>
      <c r="O16" s="752" t="s">
        <v>718</v>
      </c>
      <c r="P16" s="767">
        <v>0.6</v>
      </c>
      <c r="Q16" s="752" t="s">
        <v>719</v>
      </c>
      <c r="R16" s="479" t="s">
        <v>598</v>
      </c>
      <c r="S16" s="752" t="s">
        <v>714</v>
      </c>
      <c r="T16" s="479" t="s">
        <v>1105</v>
      </c>
      <c r="U16" s="294">
        <v>1</v>
      </c>
      <c r="V16" s="752" t="s">
        <v>599</v>
      </c>
      <c r="W16" s="724" t="s">
        <v>598</v>
      </c>
      <c r="X16" s="758"/>
      <c r="Y16" s="758"/>
      <c r="Z16" s="770"/>
      <c r="AA16" s="761"/>
      <c r="AB16" s="788">
        <f>+(Z16+U16+P16+K16)/3</f>
        <v>0.6333333333333334</v>
      </c>
    </row>
    <row r="17" spans="1:28" s="5" customFormat="1" ht="24">
      <c r="A17" s="480"/>
      <c r="B17" s="480"/>
      <c r="C17" s="735"/>
      <c r="D17" s="480"/>
      <c r="E17" s="181"/>
      <c r="F17" s="181"/>
      <c r="G17" s="26" t="s">
        <v>18</v>
      </c>
      <c r="H17" s="480"/>
      <c r="I17" s="480"/>
      <c r="J17" s="480"/>
      <c r="K17" s="772"/>
      <c r="L17" s="480"/>
      <c r="M17" s="753"/>
      <c r="N17" s="480"/>
      <c r="O17" s="753"/>
      <c r="P17" s="768"/>
      <c r="Q17" s="753"/>
      <c r="R17" s="480"/>
      <c r="S17" s="753"/>
      <c r="T17" s="480"/>
      <c r="U17" s="467"/>
      <c r="V17" s="753"/>
      <c r="W17" s="725"/>
      <c r="X17" s="759"/>
      <c r="Y17" s="759"/>
      <c r="Z17" s="731"/>
      <c r="AA17" s="762"/>
      <c r="AB17" s="382"/>
    </row>
    <row r="18" spans="1:28" s="5" customFormat="1" ht="57" customHeight="1">
      <c r="A18" s="481"/>
      <c r="B18" s="480"/>
      <c r="C18" s="736"/>
      <c r="D18" s="481"/>
      <c r="E18" s="181"/>
      <c r="F18" s="181"/>
      <c r="G18" s="27" t="s">
        <v>19</v>
      </c>
      <c r="H18" s="481"/>
      <c r="I18" s="481"/>
      <c r="J18" s="481"/>
      <c r="K18" s="773"/>
      <c r="L18" s="481"/>
      <c r="M18" s="754"/>
      <c r="N18" s="481"/>
      <c r="O18" s="754"/>
      <c r="P18" s="769"/>
      <c r="Q18" s="754"/>
      <c r="R18" s="481"/>
      <c r="S18" s="754"/>
      <c r="T18" s="481"/>
      <c r="U18" s="468"/>
      <c r="V18" s="754"/>
      <c r="W18" s="726"/>
      <c r="X18" s="760"/>
      <c r="Y18" s="760"/>
      <c r="Z18" s="732"/>
      <c r="AA18" s="763"/>
      <c r="AB18" s="382"/>
    </row>
    <row r="19" spans="1:28" s="5" customFormat="1" ht="15" customHeight="1">
      <c r="A19" s="479" t="s">
        <v>269</v>
      </c>
      <c r="B19" s="480"/>
      <c r="C19" s="730">
        <v>0.8</v>
      </c>
      <c r="D19" s="479" t="s">
        <v>720</v>
      </c>
      <c r="E19" s="181" t="s">
        <v>15</v>
      </c>
      <c r="F19" s="181" t="s">
        <v>16</v>
      </c>
      <c r="G19" s="25" t="s">
        <v>17</v>
      </c>
      <c r="H19" s="479" t="s">
        <v>721</v>
      </c>
      <c r="I19" s="479" t="s">
        <v>722</v>
      </c>
      <c r="J19" s="479" t="s">
        <v>723</v>
      </c>
      <c r="K19" s="294">
        <v>1</v>
      </c>
      <c r="L19" s="479" t="s">
        <v>268</v>
      </c>
      <c r="M19" s="752" t="s">
        <v>592</v>
      </c>
      <c r="N19" s="752" t="s">
        <v>722</v>
      </c>
      <c r="O19" s="752" t="s">
        <v>723</v>
      </c>
      <c r="P19" s="294">
        <v>1</v>
      </c>
      <c r="Q19" s="752" t="s">
        <v>268</v>
      </c>
      <c r="R19" s="479" t="s">
        <v>592</v>
      </c>
      <c r="S19" s="752" t="s">
        <v>722</v>
      </c>
      <c r="T19" s="752" t="s">
        <v>1106</v>
      </c>
      <c r="U19" s="294">
        <v>1</v>
      </c>
      <c r="V19" s="752" t="s">
        <v>599</v>
      </c>
      <c r="W19" s="724" t="s">
        <v>592</v>
      </c>
      <c r="X19" s="758"/>
      <c r="Y19" s="758"/>
      <c r="Z19" s="770"/>
      <c r="AA19" s="761"/>
      <c r="AB19" s="788">
        <f>+(Z19+U19+P19+K19)/3</f>
        <v>1</v>
      </c>
    </row>
    <row r="20" spans="1:28" s="5" customFormat="1" ht="24">
      <c r="A20" s="480"/>
      <c r="B20" s="480"/>
      <c r="C20" s="735"/>
      <c r="D20" s="480"/>
      <c r="E20" s="181"/>
      <c r="F20" s="181"/>
      <c r="G20" s="26" t="s">
        <v>18</v>
      </c>
      <c r="H20" s="480"/>
      <c r="I20" s="480"/>
      <c r="J20" s="480"/>
      <c r="K20" s="467"/>
      <c r="L20" s="480"/>
      <c r="M20" s="753"/>
      <c r="N20" s="753"/>
      <c r="O20" s="753"/>
      <c r="P20" s="467"/>
      <c r="Q20" s="753"/>
      <c r="R20" s="480"/>
      <c r="S20" s="753"/>
      <c r="T20" s="753"/>
      <c r="U20" s="467"/>
      <c r="V20" s="753"/>
      <c r="W20" s="725"/>
      <c r="X20" s="759"/>
      <c r="Y20" s="759"/>
      <c r="Z20" s="731"/>
      <c r="AA20" s="762"/>
      <c r="AB20" s="382"/>
    </row>
    <row r="21" spans="1:28" s="5" customFormat="1" ht="57" customHeight="1">
      <c r="A21" s="481"/>
      <c r="B21" s="480"/>
      <c r="C21" s="736"/>
      <c r="D21" s="481"/>
      <c r="E21" s="181"/>
      <c r="F21" s="181"/>
      <c r="G21" s="27" t="s">
        <v>19</v>
      </c>
      <c r="H21" s="481"/>
      <c r="I21" s="481"/>
      <c r="J21" s="481"/>
      <c r="K21" s="468"/>
      <c r="L21" s="481"/>
      <c r="M21" s="754"/>
      <c r="N21" s="754"/>
      <c r="O21" s="754"/>
      <c r="P21" s="468"/>
      <c r="Q21" s="754"/>
      <c r="R21" s="481"/>
      <c r="S21" s="754"/>
      <c r="T21" s="754"/>
      <c r="U21" s="468"/>
      <c r="V21" s="754"/>
      <c r="W21" s="726"/>
      <c r="X21" s="760"/>
      <c r="Y21" s="760"/>
      <c r="Z21" s="732"/>
      <c r="AA21" s="763"/>
      <c r="AB21" s="382"/>
    </row>
    <row r="22" spans="1:28" s="5" customFormat="1" ht="63" customHeight="1">
      <c r="A22" s="479" t="s">
        <v>602</v>
      </c>
      <c r="B22" s="480"/>
      <c r="C22" s="479" t="s">
        <v>603</v>
      </c>
      <c r="D22" s="479" t="s">
        <v>604</v>
      </c>
      <c r="E22" s="181" t="s">
        <v>15</v>
      </c>
      <c r="F22" s="181" t="s">
        <v>16</v>
      </c>
      <c r="G22" s="25" t="s">
        <v>17</v>
      </c>
      <c r="H22" s="479" t="s">
        <v>724</v>
      </c>
      <c r="I22" s="479" t="s">
        <v>725</v>
      </c>
      <c r="J22" s="479" t="s">
        <v>726</v>
      </c>
      <c r="K22" s="294">
        <v>1</v>
      </c>
      <c r="L22" s="479" t="s">
        <v>138</v>
      </c>
      <c r="M22" s="752" t="s">
        <v>592</v>
      </c>
      <c r="N22" s="752"/>
      <c r="O22" s="752"/>
      <c r="P22" s="774"/>
      <c r="Q22" s="752"/>
      <c r="R22" s="479" t="s">
        <v>592</v>
      </c>
      <c r="S22" s="479"/>
      <c r="T22" s="479"/>
      <c r="U22" s="770"/>
      <c r="V22" s="755"/>
      <c r="W22" s="724" t="s">
        <v>592</v>
      </c>
      <c r="X22" s="758"/>
      <c r="Y22" s="758"/>
      <c r="Z22" s="770"/>
      <c r="AA22" s="761"/>
      <c r="AB22" s="788">
        <f>+(Z22+U22+P22+K22)/1</f>
        <v>1</v>
      </c>
    </row>
    <row r="23" spans="1:28" s="5" customFormat="1" ht="21" customHeight="1">
      <c r="A23" s="480"/>
      <c r="B23" s="480"/>
      <c r="C23" s="480"/>
      <c r="D23" s="480"/>
      <c r="E23" s="181"/>
      <c r="F23" s="181"/>
      <c r="G23" s="26" t="s">
        <v>18</v>
      </c>
      <c r="H23" s="480"/>
      <c r="I23" s="480"/>
      <c r="J23" s="480"/>
      <c r="K23" s="467"/>
      <c r="L23" s="480"/>
      <c r="M23" s="753"/>
      <c r="N23" s="753"/>
      <c r="O23" s="753"/>
      <c r="P23" s="728"/>
      <c r="Q23" s="753"/>
      <c r="R23" s="480"/>
      <c r="S23" s="480"/>
      <c r="T23" s="480"/>
      <c r="U23" s="731"/>
      <c r="V23" s="756"/>
      <c r="W23" s="725"/>
      <c r="X23" s="759"/>
      <c r="Y23" s="759"/>
      <c r="Z23" s="731"/>
      <c r="AA23" s="762"/>
      <c r="AB23" s="382"/>
    </row>
    <row r="24" spans="1:28" s="5" customFormat="1" ht="38.25" customHeight="1">
      <c r="A24" s="481"/>
      <c r="B24" s="480"/>
      <c r="C24" s="481"/>
      <c r="D24" s="481"/>
      <c r="E24" s="181"/>
      <c r="F24" s="181"/>
      <c r="G24" s="27" t="s">
        <v>19</v>
      </c>
      <c r="H24" s="481"/>
      <c r="I24" s="481"/>
      <c r="J24" s="481"/>
      <c r="K24" s="468"/>
      <c r="L24" s="481"/>
      <c r="M24" s="754"/>
      <c r="N24" s="754"/>
      <c r="O24" s="754"/>
      <c r="P24" s="729"/>
      <c r="Q24" s="754"/>
      <c r="R24" s="481"/>
      <c r="S24" s="481"/>
      <c r="T24" s="481"/>
      <c r="U24" s="732"/>
      <c r="V24" s="757"/>
      <c r="W24" s="726"/>
      <c r="X24" s="760"/>
      <c r="Y24" s="760"/>
      <c r="Z24" s="732"/>
      <c r="AA24" s="763"/>
      <c r="AB24" s="382"/>
    </row>
    <row r="25" spans="1:28" s="5" customFormat="1" ht="30.75" customHeight="1">
      <c r="A25" s="479" t="s">
        <v>605</v>
      </c>
      <c r="B25" s="480"/>
      <c r="C25" s="730">
        <v>1</v>
      </c>
      <c r="D25" s="479" t="s">
        <v>606</v>
      </c>
      <c r="E25" s="181" t="s">
        <v>15</v>
      </c>
      <c r="F25" s="181" t="s">
        <v>16</v>
      </c>
      <c r="G25" s="25" t="s">
        <v>17</v>
      </c>
      <c r="H25" s="479" t="s">
        <v>724</v>
      </c>
      <c r="I25" s="479" t="s">
        <v>607</v>
      </c>
      <c r="J25" s="479" t="s">
        <v>608</v>
      </c>
      <c r="K25" s="294">
        <v>1</v>
      </c>
      <c r="L25" s="479" t="s">
        <v>138</v>
      </c>
      <c r="M25" s="752" t="s">
        <v>592</v>
      </c>
      <c r="N25" s="752"/>
      <c r="O25" s="752"/>
      <c r="P25" s="774"/>
      <c r="Q25" s="752"/>
      <c r="R25" s="479" t="s">
        <v>592</v>
      </c>
      <c r="S25" s="479"/>
      <c r="T25" s="479"/>
      <c r="U25" s="770"/>
      <c r="V25" s="755"/>
      <c r="W25" s="724" t="s">
        <v>592</v>
      </c>
      <c r="X25" s="758"/>
      <c r="Y25" s="758"/>
      <c r="Z25" s="770"/>
      <c r="AA25" s="761"/>
      <c r="AB25" s="788">
        <f>+(Z25+U25+P25+K25)/1</f>
        <v>1</v>
      </c>
    </row>
    <row r="26" spans="1:28" s="5" customFormat="1" ht="24">
      <c r="A26" s="480"/>
      <c r="B26" s="480"/>
      <c r="C26" s="735"/>
      <c r="D26" s="480"/>
      <c r="E26" s="181"/>
      <c r="F26" s="181"/>
      <c r="G26" s="26" t="s">
        <v>18</v>
      </c>
      <c r="H26" s="480"/>
      <c r="I26" s="480"/>
      <c r="J26" s="480"/>
      <c r="K26" s="467"/>
      <c r="L26" s="480"/>
      <c r="M26" s="753"/>
      <c r="N26" s="753"/>
      <c r="O26" s="753"/>
      <c r="P26" s="728"/>
      <c r="Q26" s="753"/>
      <c r="R26" s="480"/>
      <c r="S26" s="480"/>
      <c r="T26" s="480"/>
      <c r="U26" s="731"/>
      <c r="V26" s="756"/>
      <c r="W26" s="725"/>
      <c r="X26" s="759"/>
      <c r="Y26" s="759"/>
      <c r="Z26" s="731"/>
      <c r="AA26" s="762"/>
      <c r="AB26" s="382"/>
    </row>
    <row r="27" spans="1:28" s="5" customFormat="1" ht="56.25" customHeight="1">
      <c r="A27" s="481"/>
      <c r="B27" s="480"/>
      <c r="C27" s="736"/>
      <c r="D27" s="481"/>
      <c r="E27" s="181"/>
      <c r="F27" s="181"/>
      <c r="G27" s="27" t="s">
        <v>19</v>
      </c>
      <c r="H27" s="481"/>
      <c r="I27" s="481"/>
      <c r="J27" s="481"/>
      <c r="K27" s="468"/>
      <c r="L27" s="481"/>
      <c r="M27" s="754"/>
      <c r="N27" s="754"/>
      <c r="O27" s="754"/>
      <c r="P27" s="729"/>
      <c r="Q27" s="754"/>
      <c r="R27" s="481"/>
      <c r="S27" s="481"/>
      <c r="T27" s="481"/>
      <c r="U27" s="732"/>
      <c r="V27" s="757"/>
      <c r="W27" s="726"/>
      <c r="X27" s="760"/>
      <c r="Y27" s="760"/>
      <c r="Z27" s="732"/>
      <c r="AA27" s="763"/>
      <c r="AB27" s="382"/>
    </row>
    <row r="28" spans="1:28" s="5" customFormat="1" ht="32.25" customHeight="1">
      <c r="A28" s="479" t="s">
        <v>609</v>
      </c>
      <c r="B28" s="480"/>
      <c r="C28" s="730">
        <v>0.8</v>
      </c>
      <c r="D28" s="479" t="s">
        <v>610</v>
      </c>
      <c r="E28" s="181" t="s">
        <v>15</v>
      </c>
      <c r="F28" s="181" t="s">
        <v>16</v>
      </c>
      <c r="G28" s="25" t="s">
        <v>17</v>
      </c>
      <c r="H28" s="479" t="s">
        <v>724</v>
      </c>
      <c r="I28" s="479" t="s">
        <v>611</v>
      </c>
      <c r="J28" s="479" t="s">
        <v>727</v>
      </c>
      <c r="K28" s="294">
        <v>0.8</v>
      </c>
      <c r="L28" s="479" t="s">
        <v>612</v>
      </c>
      <c r="M28" s="752" t="s">
        <v>592</v>
      </c>
      <c r="N28" s="479" t="s">
        <v>611</v>
      </c>
      <c r="O28" s="479" t="s">
        <v>727</v>
      </c>
      <c r="P28" s="294">
        <v>1</v>
      </c>
      <c r="Q28" s="479" t="s">
        <v>612</v>
      </c>
      <c r="R28" s="479" t="s">
        <v>592</v>
      </c>
      <c r="S28" s="479" t="s">
        <v>611</v>
      </c>
      <c r="T28" s="479" t="s">
        <v>727</v>
      </c>
      <c r="U28" s="294">
        <v>1</v>
      </c>
      <c r="V28" s="479" t="s">
        <v>612</v>
      </c>
      <c r="W28" s="724" t="s">
        <v>592</v>
      </c>
      <c r="X28" s="479" t="s">
        <v>611</v>
      </c>
      <c r="Y28" s="479" t="s">
        <v>727</v>
      </c>
      <c r="Z28" s="294">
        <v>1</v>
      </c>
      <c r="AA28" s="320" t="s">
        <v>612</v>
      </c>
      <c r="AB28" s="788">
        <f>+(Z28+U28+P28+K28)/4</f>
        <v>0.95</v>
      </c>
    </row>
    <row r="29" spans="1:28" s="5" customFormat="1" ht="24">
      <c r="A29" s="480"/>
      <c r="B29" s="480"/>
      <c r="C29" s="735"/>
      <c r="D29" s="480"/>
      <c r="E29" s="181"/>
      <c r="F29" s="181"/>
      <c r="G29" s="26" t="s">
        <v>18</v>
      </c>
      <c r="H29" s="480"/>
      <c r="I29" s="480"/>
      <c r="J29" s="480"/>
      <c r="K29" s="467"/>
      <c r="L29" s="480"/>
      <c r="M29" s="753"/>
      <c r="N29" s="480"/>
      <c r="O29" s="480"/>
      <c r="P29" s="467"/>
      <c r="Q29" s="480"/>
      <c r="R29" s="480"/>
      <c r="S29" s="480"/>
      <c r="T29" s="480"/>
      <c r="U29" s="467"/>
      <c r="V29" s="480"/>
      <c r="W29" s="725"/>
      <c r="X29" s="480"/>
      <c r="Y29" s="480"/>
      <c r="Z29" s="467"/>
      <c r="AA29" s="321"/>
      <c r="AB29" s="382"/>
    </row>
    <row r="30" spans="1:28" s="5" customFormat="1" ht="74.25" customHeight="1">
      <c r="A30" s="481"/>
      <c r="B30" s="480"/>
      <c r="C30" s="736"/>
      <c r="D30" s="481"/>
      <c r="E30" s="181"/>
      <c r="F30" s="181"/>
      <c r="G30" s="27" t="s">
        <v>19</v>
      </c>
      <c r="H30" s="481"/>
      <c r="I30" s="481"/>
      <c r="J30" s="481"/>
      <c r="K30" s="468"/>
      <c r="L30" s="481"/>
      <c r="M30" s="754"/>
      <c r="N30" s="481"/>
      <c r="O30" s="481"/>
      <c r="P30" s="468"/>
      <c r="Q30" s="481"/>
      <c r="R30" s="481"/>
      <c r="S30" s="481"/>
      <c r="T30" s="481"/>
      <c r="U30" s="468"/>
      <c r="V30" s="481"/>
      <c r="W30" s="726"/>
      <c r="X30" s="481"/>
      <c r="Y30" s="481"/>
      <c r="Z30" s="468"/>
      <c r="AA30" s="775"/>
      <c r="AB30" s="382"/>
    </row>
    <row r="31" spans="1:28" s="5" customFormat="1" ht="33" customHeight="1">
      <c r="A31" s="479" t="s">
        <v>613</v>
      </c>
      <c r="B31" s="480"/>
      <c r="C31" s="479" t="s">
        <v>614</v>
      </c>
      <c r="D31" s="479" t="s">
        <v>615</v>
      </c>
      <c r="E31" s="181" t="s">
        <v>15</v>
      </c>
      <c r="F31" s="181" t="s">
        <v>16</v>
      </c>
      <c r="G31" s="25" t="s">
        <v>17</v>
      </c>
      <c r="H31" s="479" t="s">
        <v>616</v>
      </c>
      <c r="I31" s="479" t="s">
        <v>728</v>
      </c>
      <c r="J31" s="479" t="s">
        <v>729</v>
      </c>
      <c r="K31" s="294">
        <v>1</v>
      </c>
      <c r="L31" s="479" t="s">
        <v>617</v>
      </c>
      <c r="M31" s="752" t="s">
        <v>592</v>
      </c>
      <c r="N31" s="479" t="s">
        <v>728</v>
      </c>
      <c r="O31" s="752" t="s">
        <v>730</v>
      </c>
      <c r="P31" s="294">
        <v>1</v>
      </c>
      <c r="Q31" s="479" t="s">
        <v>617</v>
      </c>
      <c r="R31" s="479" t="s">
        <v>592</v>
      </c>
      <c r="S31" s="479" t="s">
        <v>728</v>
      </c>
      <c r="T31" s="752" t="s">
        <v>1107</v>
      </c>
      <c r="U31" s="294">
        <v>1</v>
      </c>
      <c r="V31" s="479" t="s">
        <v>728</v>
      </c>
      <c r="W31" s="724" t="s">
        <v>592</v>
      </c>
      <c r="X31" s="758"/>
      <c r="Y31" s="758"/>
      <c r="Z31" s="770"/>
      <c r="AA31" s="761"/>
      <c r="AB31" s="788">
        <f>+(Z31+U31+P31+K31)/3</f>
        <v>1</v>
      </c>
    </row>
    <row r="32" spans="1:28" s="5" customFormat="1" ht="24">
      <c r="A32" s="480"/>
      <c r="B32" s="480"/>
      <c r="C32" s="480"/>
      <c r="D32" s="480"/>
      <c r="E32" s="181"/>
      <c r="F32" s="181"/>
      <c r="G32" s="26" t="s">
        <v>18</v>
      </c>
      <c r="H32" s="480"/>
      <c r="I32" s="480"/>
      <c r="J32" s="480"/>
      <c r="K32" s="467"/>
      <c r="L32" s="480"/>
      <c r="M32" s="753"/>
      <c r="N32" s="480"/>
      <c r="O32" s="753"/>
      <c r="P32" s="467"/>
      <c r="Q32" s="480"/>
      <c r="R32" s="480"/>
      <c r="S32" s="480"/>
      <c r="T32" s="753"/>
      <c r="U32" s="467"/>
      <c r="V32" s="480"/>
      <c r="W32" s="725"/>
      <c r="X32" s="759"/>
      <c r="Y32" s="759"/>
      <c r="Z32" s="731"/>
      <c r="AA32" s="762"/>
      <c r="AB32" s="382"/>
    </row>
    <row r="33" spans="1:28" s="5" customFormat="1" ht="56.25" customHeight="1">
      <c r="A33" s="481"/>
      <c r="B33" s="480"/>
      <c r="C33" s="481"/>
      <c r="D33" s="481"/>
      <c r="E33" s="181"/>
      <c r="F33" s="181"/>
      <c r="G33" s="27" t="s">
        <v>19</v>
      </c>
      <c r="H33" s="481"/>
      <c r="I33" s="481"/>
      <c r="J33" s="481"/>
      <c r="K33" s="468"/>
      <c r="L33" s="481"/>
      <c r="M33" s="754"/>
      <c r="N33" s="481"/>
      <c r="O33" s="754"/>
      <c r="P33" s="468"/>
      <c r="Q33" s="481"/>
      <c r="R33" s="481"/>
      <c r="S33" s="481"/>
      <c r="T33" s="754"/>
      <c r="U33" s="468"/>
      <c r="V33" s="481"/>
      <c r="W33" s="726"/>
      <c r="X33" s="760"/>
      <c r="Y33" s="760"/>
      <c r="Z33" s="732"/>
      <c r="AA33" s="763"/>
      <c r="AB33" s="382"/>
    </row>
    <row r="34" spans="1:28" s="5" customFormat="1" ht="15" customHeight="1">
      <c r="A34" s="479" t="s">
        <v>137</v>
      </c>
      <c r="B34" s="480"/>
      <c r="C34" s="730">
        <v>0.9</v>
      </c>
      <c r="D34" s="479" t="s">
        <v>618</v>
      </c>
      <c r="E34" s="181" t="s">
        <v>15</v>
      </c>
      <c r="F34" s="181" t="s">
        <v>16</v>
      </c>
      <c r="G34" s="25" t="s">
        <v>17</v>
      </c>
      <c r="H34" s="479" t="s">
        <v>619</v>
      </c>
      <c r="I34" s="479" t="s">
        <v>620</v>
      </c>
      <c r="J34" s="479" t="s">
        <v>731</v>
      </c>
      <c r="K34" s="294">
        <v>0.9</v>
      </c>
      <c r="L34" s="479" t="s">
        <v>621</v>
      </c>
      <c r="M34" s="752" t="s">
        <v>592</v>
      </c>
      <c r="N34" s="479" t="s">
        <v>622</v>
      </c>
      <c r="O34" s="479" t="s">
        <v>732</v>
      </c>
      <c r="P34" s="294">
        <v>1</v>
      </c>
      <c r="Q34" s="479" t="s">
        <v>621</v>
      </c>
      <c r="R34" s="479" t="s">
        <v>592</v>
      </c>
      <c r="S34" s="479" t="s">
        <v>622</v>
      </c>
      <c r="T34" s="479" t="s">
        <v>732</v>
      </c>
      <c r="U34" s="294">
        <v>1</v>
      </c>
      <c r="V34" s="479" t="s">
        <v>621</v>
      </c>
      <c r="W34" s="724" t="s">
        <v>592</v>
      </c>
      <c r="X34" s="479" t="s">
        <v>622</v>
      </c>
      <c r="Y34" s="479" t="s">
        <v>1114</v>
      </c>
      <c r="Z34" s="294">
        <v>1</v>
      </c>
      <c r="AA34" s="320" t="s">
        <v>1115</v>
      </c>
      <c r="AB34" s="788">
        <f>+(Z34+U34+P34+K34)/4</f>
        <v>0.975</v>
      </c>
    </row>
    <row r="35" spans="1:28" s="5" customFormat="1" ht="24">
      <c r="A35" s="480"/>
      <c r="B35" s="480"/>
      <c r="C35" s="735"/>
      <c r="D35" s="480"/>
      <c r="E35" s="181"/>
      <c r="F35" s="181"/>
      <c r="G35" s="26" t="s">
        <v>18</v>
      </c>
      <c r="H35" s="480"/>
      <c r="I35" s="480"/>
      <c r="J35" s="480"/>
      <c r="K35" s="467"/>
      <c r="L35" s="480"/>
      <c r="M35" s="753"/>
      <c r="N35" s="480"/>
      <c r="O35" s="480"/>
      <c r="P35" s="467"/>
      <c r="Q35" s="480"/>
      <c r="R35" s="480"/>
      <c r="S35" s="480"/>
      <c r="T35" s="480"/>
      <c r="U35" s="467"/>
      <c r="V35" s="480"/>
      <c r="W35" s="725"/>
      <c r="X35" s="480"/>
      <c r="Y35" s="480"/>
      <c r="Z35" s="467"/>
      <c r="AA35" s="321"/>
      <c r="AB35" s="382"/>
    </row>
    <row r="36" spans="1:28" s="5" customFormat="1" ht="144.75" customHeight="1">
      <c r="A36" s="481"/>
      <c r="B36" s="480"/>
      <c r="C36" s="736"/>
      <c r="D36" s="481"/>
      <c r="E36" s="181"/>
      <c r="F36" s="181"/>
      <c r="G36" s="27" t="s">
        <v>19</v>
      </c>
      <c r="H36" s="481"/>
      <c r="I36" s="481"/>
      <c r="J36" s="481"/>
      <c r="K36" s="468"/>
      <c r="L36" s="481"/>
      <c r="M36" s="754"/>
      <c r="N36" s="481"/>
      <c r="O36" s="481"/>
      <c r="P36" s="468"/>
      <c r="Q36" s="481"/>
      <c r="R36" s="481"/>
      <c r="S36" s="481"/>
      <c r="T36" s="481"/>
      <c r="U36" s="468"/>
      <c r="V36" s="481"/>
      <c r="W36" s="726"/>
      <c r="X36" s="481"/>
      <c r="Y36" s="481"/>
      <c r="Z36" s="468"/>
      <c r="AA36" s="775"/>
      <c r="AB36" s="382"/>
    </row>
    <row r="37" spans="1:28" s="5" customFormat="1" ht="35.25" customHeight="1">
      <c r="A37" s="479" t="s">
        <v>623</v>
      </c>
      <c r="B37" s="480"/>
      <c r="C37" s="730">
        <v>1</v>
      </c>
      <c r="D37" s="479" t="s">
        <v>624</v>
      </c>
      <c r="E37" s="181" t="s">
        <v>15</v>
      </c>
      <c r="F37" s="181" t="s">
        <v>16</v>
      </c>
      <c r="G37" s="25" t="s">
        <v>17</v>
      </c>
      <c r="H37" s="479" t="s">
        <v>619</v>
      </c>
      <c r="I37" s="776" t="s">
        <v>733</v>
      </c>
      <c r="J37" s="776" t="s">
        <v>734</v>
      </c>
      <c r="K37" s="294">
        <v>1</v>
      </c>
      <c r="L37" s="479" t="s">
        <v>735</v>
      </c>
      <c r="M37" s="752" t="s">
        <v>592</v>
      </c>
      <c r="N37" s="776" t="s">
        <v>733</v>
      </c>
      <c r="O37" s="776" t="s">
        <v>736</v>
      </c>
      <c r="P37" s="294">
        <v>1</v>
      </c>
      <c r="Q37" s="752" t="s">
        <v>737</v>
      </c>
      <c r="R37" s="479" t="s">
        <v>592</v>
      </c>
      <c r="S37" s="776" t="s">
        <v>733</v>
      </c>
      <c r="T37" s="776" t="s">
        <v>736</v>
      </c>
      <c r="U37" s="294">
        <v>1</v>
      </c>
      <c r="V37" s="752" t="s">
        <v>737</v>
      </c>
      <c r="W37" s="724" t="s">
        <v>592</v>
      </c>
      <c r="X37" s="776" t="s">
        <v>733</v>
      </c>
      <c r="Y37" s="776" t="s">
        <v>736</v>
      </c>
      <c r="Z37" s="294">
        <v>1</v>
      </c>
      <c r="AA37" s="320" t="s">
        <v>1115</v>
      </c>
      <c r="AB37" s="788">
        <f>+(Z37+U37+P37+K37)/4</f>
        <v>1</v>
      </c>
    </row>
    <row r="38" spans="1:28" s="5" customFormat="1" ht="24">
      <c r="A38" s="480"/>
      <c r="B38" s="480"/>
      <c r="C38" s="735"/>
      <c r="D38" s="480"/>
      <c r="E38" s="181"/>
      <c r="F38" s="181"/>
      <c r="G38" s="26" t="s">
        <v>18</v>
      </c>
      <c r="H38" s="480"/>
      <c r="I38" s="777"/>
      <c r="J38" s="777"/>
      <c r="K38" s="467"/>
      <c r="L38" s="480"/>
      <c r="M38" s="753"/>
      <c r="N38" s="777"/>
      <c r="O38" s="777"/>
      <c r="P38" s="467"/>
      <c r="Q38" s="753"/>
      <c r="R38" s="480"/>
      <c r="S38" s="777"/>
      <c r="T38" s="777"/>
      <c r="U38" s="467"/>
      <c r="V38" s="753"/>
      <c r="W38" s="725"/>
      <c r="X38" s="777"/>
      <c r="Y38" s="777"/>
      <c r="Z38" s="467"/>
      <c r="AA38" s="321"/>
      <c r="AB38" s="382"/>
    </row>
    <row r="39" spans="1:28" s="5" customFormat="1" ht="24">
      <c r="A39" s="481"/>
      <c r="B39" s="480"/>
      <c r="C39" s="736"/>
      <c r="D39" s="481"/>
      <c r="E39" s="181"/>
      <c r="F39" s="181"/>
      <c r="G39" s="27" t="s">
        <v>19</v>
      </c>
      <c r="H39" s="481"/>
      <c r="I39" s="778"/>
      <c r="J39" s="778"/>
      <c r="K39" s="468"/>
      <c r="L39" s="481"/>
      <c r="M39" s="754"/>
      <c r="N39" s="778"/>
      <c r="O39" s="778"/>
      <c r="P39" s="468"/>
      <c r="Q39" s="754"/>
      <c r="R39" s="481"/>
      <c r="S39" s="778"/>
      <c r="T39" s="778"/>
      <c r="U39" s="468"/>
      <c r="V39" s="754"/>
      <c r="W39" s="726"/>
      <c r="X39" s="778"/>
      <c r="Y39" s="778"/>
      <c r="Z39" s="468"/>
      <c r="AA39" s="775"/>
      <c r="AB39" s="382"/>
    </row>
    <row r="40" spans="1:28" s="5" customFormat="1" ht="28.5" customHeight="1">
      <c r="A40" s="479" t="s">
        <v>270</v>
      </c>
      <c r="B40" s="480"/>
      <c r="C40" s="730">
        <v>1</v>
      </c>
      <c r="D40" s="479" t="s">
        <v>271</v>
      </c>
      <c r="E40" s="181" t="s">
        <v>15</v>
      </c>
      <c r="F40" s="181" t="s">
        <v>16</v>
      </c>
      <c r="G40" s="25" t="s">
        <v>17</v>
      </c>
      <c r="H40" s="479" t="s">
        <v>738</v>
      </c>
      <c r="I40" s="479" t="s">
        <v>739</v>
      </c>
      <c r="J40" s="479" t="s">
        <v>740</v>
      </c>
      <c r="K40" s="294">
        <v>1</v>
      </c>
      <c r="L40" s="479" t="s">
        <v>741</v>
      </c>
      <c r="M40" s="752" t="s">
        <v>592</v>
      </c>
      <c r="N40" s="479" t="s">
        <v>739</v>
      </c>
      <c r="O40" s="479" t="s">
        <v>740</v>
      </c>
      <c r="P40" s="294">
        <v>1</v>
      </c>
      <c r="Q40" s="479" t="s">
        <v>742</v>
      </c>
      <c r="R40" s="479" t="s">
        <v>592</v>
      </c>
      <c r="S40" s="479" t="s">
        <v>739</v>
      </c>
      <c r="T40" s="479" t="s">
        <v>1108</v>
      </c>
      <c r="U40" s="294">
        <v>1</v>
      </c>
      <c r="V40" s="755"/>
      <c r="W40" s="724" t="s">
        <v>592</v>
      </c>
      <c r="X40" s="479" t="s">
        <v>1108</v>
      </c>
      <c r="Y40" s="479" t="s">
        <v>739</v>
      </c>
      <c r="Z40" s="294">
        <v>1</v>
      </c>
      <c r="AA40" s="320" t="s">
        <v>742</v>
      </c>
      <c r="AB40" s="788">
        <f>+(Z40+U40+P40+K40)/4</f>
        <v>1</v>
      </c>
    </row>
    <row r="41" spans="1:28" s="5" customFormat="1" ht="24">
      <c r="A41" s="480"/>
      <c r="B41" s="480"/>
      <c r="C41" s="735"/>
      <c r="D41" s="480"/>
      <c r="E41" s="181"/>
      <c r="F41" s="181"/>
      <c r="G41" s="26" t="s">
        <v>18</v>
      </c>
      <c r="H41" s="480"/>
      <c r="I41" s="480"/>
      <c r="J41" s="480"/>
      <c r="K41" s="467"/>
      <c r="L41" s="480"/>
      <c r="M41" s="753"/>
      <c r="N41" s="480"/>
      <c r="O41" s="480"/>
      <c r="P41" s="467"/>
      <c r="Q41" s="480"/>
      <c r="R41" s="480"/>
      <c r="S41" s="480"/>
      <c r="T41" s="480"/>
      <c r="U41" s="467"/>
      <c r="V41" s="756"/>
      <c r="W41" s="725"/>
      <c r="X41" s="480"/>
      <c r="Y41" s="480"/>
      <c r="Z41" s="467"/>
      <c r="AA41" s="321"/>
      <c r="AB41" s="382"/>
    </row>
    <row r="42" spans="1:28" s="5" customFormat="1" ht="117" customHeight="1">
      <c r="A42" s="481"/>
      <c r="B42" s="480"/>
      <c r="C42" s="736"/>
      <c r="D42" s="481"/>
      <c r="E42" s="181"/>
      <c r="F42" s="181"/>
      <c r="G42" s="27" t="s">
        <v>19</v>
      </c>
      <c r="H42" s="481"/>
      <c r="I42" s="481"/>
      <c r="J42" s="481"/>
      <c r="K42" s="468"/>
      <c r="L42" s="481"/>
      <c r="M42" s="754"/>
      <c r="N42" s="481"/>
      <c r="O42" s="481"/>
      <c r="P42" s="468"/>
      <c r="Q42" s="481"/>
      <c r="R42" s="481"/>
      <c r="S42" s="481"/>
      <c r="T42" s="481"/>
      <c r="U42" s="468"/>
      <c r="V42" s="757"/>
      <c r="W42" s="726"/>
      <c r="X42" s="481"/>
      <c r="Y42" s="481"/>
      <c r="Z42" s="468"/>
      <c r="AA42" s="775"/>
      <c r="AB42" s="382"/>
    </row>
    <row r="43" spans="1:28" s="5" customFormat="1" ht="26.25" customHeight="1">
      <c r="A43" s="479" t="s">
        <v>625</v>
      </c>
      <c r="B43" s="480"/>
      <c r="C43" s="730">
        <v>1</v>
      </c>
      <c r="D43" s="479" t="s">
        <v>626</v>
      </c>
      <c r="E43" s="181" t="s">
        <v>15</v>
      </c>
      <c r="F43" s="181" t="s">
        <v>16</v>
      </c>
      <c r="G43" s="25" t="s">
        <v>17</v>
      </c>
      <c r="H43" s="479" t="s">
        <v>738</v>
      </c>
      <c r="I43" s="479" t="s">
        <v>743</v>
      </c>
      <c r="J43" s="479" t="s">
        <v>786</v>
      </c>
      <c r="K43" s="294">
        <v>1</v>
      </c>
      <c r="L43" s="479" t="s">
        <v>627</v>
      </c>
      <c r="M43" s="752" t="s">
        <v>592</v>
      </c>
      <c r="N43" s="479" t="s">
        <v>743</v>
      </c>
      <c r="O43" s="479" t="s">
        <v>787</v>
      </c>
      <c r="P43" s="294">
        <v>1</v>
      </c>
      <c r="Q43" s="479" t="s">
        <v>627</v>
      </c>
      <c r="R43" s="479" t="s">
        <v>592</v>
      </c>
      <c r="S43" s="479" t="s">
        <v>743</v>
      </c>
      <c r="T43" s="479" t="s">
        <v>1109</v>
      </c>
      <c r="U43" s="294">
        <v>1</v>
      </c>
      <c r="V43" s="755"/>
      <c r="W43" s="724" t="s">
        <v>592</v>
      </c>
      <c r="X43" s="758"/>
      <c r="Y43" s="758"/>
      <c r="Z43" s="770"/>
      <c r="AA43" s="761"/>
      <c r="AB43" s="788">
        <f>+(Z43+U43+P43+K43)/3</f>
        <v>1</v>
      </c>
    </row>
    <row r="44" spans="1:28" s="5" customFormat="1" ht="24">
      <c r="A44" s="480"/>
      <c r="B44" s="480"/>
      <c r="C44" s="735"/>
      <c r="D44" s="480"/>
      <c r="E44" s="181"/>
      <c r="F44" s="181"/>
      <c r="G44" s="26" t="s">
        <v>18</v>
      </c>
      <c r="H44" s="480"/>
      <c r="I44" s="480"/>
      <c r="J44" s="480"/>
      <c r="K44" s="467"/>
      <c r="L44" s="480"/>
      <c r="M44" s="753"/>
      <c r="N44" s="480"/>
      <c r="O44" s="480"/>
      <c r="P44" s="467"/>
      <c r="Q44" s="480"/>
      <c r="R44" s="480"/>
      <c r="S44" s="480"/>
      <c r="T44" s="480"/>
      <c r="U44" s="467"/>
      <c r="V44" s="756"/>
      <c r="W44" s="725"/>
      <c r="X44" s="759"/>
      <c r="Y44" s="759"/>
      <c r="Z44" s="731"/>
      <c r="AA44" s="762"/>
      <c r="AB44" s="382"/>
    </row>
    <row r="45" spans="1:28" s="5" customFormat="1" ht="43.5" customHeight="1">
      <c r="A45" s="481"/>
      <c r="B45" s="480"/>
      <c r="C45" s="736"/>
      <c r="D45" s="481"/>
      <c r="E45" s="181"/>
      <c r="F45" s="181"/>
      <c r="G45" s="27" t="s">
        <v>19</v>
      </c>
      <c r="H45" s="481"/>
      <c r="I45" s="481"/>
      <c r="J45" s="481"/>
      <c r="K45" s="468"/>
      <c r="L45" s="481"/>
      <c r="M45" s="754"/>
      <c r="N45" s="481"/>
      <c r="O45" s="481"/>
      <c r="P45" s="468"/>
      <c r="Q45" s="481"/>
      <c r="R45" s="481"/>
      <c r="S45" s="481"/>
      <c r="T45" s="481"/>
      <c r="U45" s="468"/>
      <c r="V45" s="757"/>
      <c r="W45" s="726"/>
      <c r="X45" s="760"/>
      <c r="Y45" s="760"/>
      <c r="Z45" s="732"/>
      <c r="AA45" s="763"/>
      <c r="AB45" s="382"/>
    </row>
    <row r="46" spans="1:28" s="5" customFormat="1" ht="15" customHeight="1">
      <c r="A46" s="479" t="s">
        <v>628</v>
      </c>
      <c r="B46" s="480"/>
      <c r="C46" s="730">
        <v>0.8</v>
      </c>
      <c r="D46" s="479" t="s">
        <v>629</v>
      </c>
      <c r="E46" s="181" t="s">
        <v>15</v>
      </c>
      <c r="F46" s="181" t="s">
        <v>16</v>
      </c>
      <c r="G46" s="25" t="s">
        <v>17</v>
      </c>
      <c r="H46" s="479" t="s">
        <v>744</v>
      </c>
      <c r="I46" s="479" t="s">
        <v>630</v>
      </c>
      <c r="J46" s="479" t="s">
        <v>745</v>
      </c>
      <c r="K46" s="294">
        <v>0.8</v>
      </c>
      <c r="L46" s="479" t="s">
        <v>746</v>
      </c>
      <c r="M46" s="752" t="s">
        <v>744</v>
      </c>
      <c r="N46" s="479" t="s">
        <v>630</v>
      </c>
      <c r="O46" s="479" t="s">
        <v>745</v>
      </c>
      <c r="P46" s="294">
        <v>1</v>
      </c>
      <c r="Q46" s="479" t="s">
        <v>746</v>
      </c>
      <c r="R46" s="479" t="s">
        <v>744</v>
      </c>
      <c r="S46" s="479" t="s">
        <v>630</v>
      </c>
      <c r="T46" s="479" t="s">
        <v>745</v>
      </c>
      <c r="U46" s="294">
        <v>1</v>
      </c>
      <c r="V46" s="479" t="s">
        <v>746</v>
      </c>
      <c r="W46" s="724" t="s">
        <v>744</v>
      </c>
      <c r="X46" s="479" t="s">
        <v>630</v>
      </c>
      <c r="Y46" s="479" t="s">
        <v>745</v>
      </c>
      <c r="Z46" s="294">
        <v>1</v>
      </c>
      <c r="AA46" s="320" t="s">
        <v>1115</v>
      </c>
      <c r="AB46" s="788">
        <f>+(Z46+U46+P46+K46)/4</f>
        <v>0.95</v>
      </c>
    </row>
    <row r="47" spans="1:28" s="5" customFormat="1" ht="24">
      <c r="A47" s="480"/>
      <c r="B47" s="480"/>
      <c r="C47" s="735"/>
      <c r="D47" s="480"/>
      <c r="E47" s="181"/>
      <c r="F47" s="181"/>
      <c r="G47" s="26" t="s">
        <v>18</v>
      </c>
      <c r="H47" s="480"/>
      <c r="I47" s="480"/>
      <c r="J47" s="480"/>
      <c r="K47" s="467"/>
      <c r="L47" s="480"/>
      <c r="M47" s="753"/>
      <c r="N47" s="480"/>
      <c r="O47" s="480"/>
      <c r="P47" s="467"/>
      <c r="Q47" s="480"/>
      <c r="R47" s="480"/>
      <c r="S47" s="480"/>
      <c r="T47" s="480"/>
      <c r="U47" s="467"/>
      <c r="V47" s="480"/>
      <c r="W47" s="725"/>
      <c r="X47" s="480"/>
      <c r="Y47" s="480"/>
      <c r="Z47" s="467"/>
      <c r="AA47" s="321"/>
      <c r="AB47" s="382"/>
    </row>
    <row r="48" spans="1:28" s="5" customFormat="1" ht="156" customHeight="1">
      <c r="A48" s="481"/>
      <c r="B48" s="480"/>
      <c r="C48" s="736"/>
      <c r="D48" s="481"/>
      <c r="E48" s="181"/>
      <c r="F48" s="181"/>
      <c r="G48" s="27" t="s">
        <v>19</v>
      </c>
      <c r="H48" s="481"/>
      <c r="I48" s="481"/>
      <c r="J48" s="481"/>
      <c r="K48" s="468"/>
      <c r="L48" s="481"/>
      <c r="M48" s="754"/>
      <c r="N48" s="481"/>
      <c r="O48" s="481"/>
      <c r="P48" s="468"/>
      <c r="Q48" s="481"/>
      <c r="R48" s="481"/>
      <c r="S48" s="481"/>
      <c r="T48" s="481"/>
      <c r="U48" s="468"/>
      <c r="V48" s="481"/>
      <c r="W48" s="726"/>
      <c r="X48" s="481"/>
      <c r="Y48" s="481"/>
      <c r="Z48" s="468"/>
      <c r="AA48" s="775"/>
      <c r="AB48" s="382"/>
    </row>
    <row r="49" spans="1:28" s="5" customFormat="1" ht="15" customHeight="1">
      <c r="A49" s="479" t="s">
        <v>631</v>
      </c>
      <c r="B49" s="480"/>
      <c r="C49" s="730">
        <v>1</v>
      </c>
      <c r="D49" s="479" t="s">
        <v>272</v>
      </c>
      <c r="E49" s="181" t="s">
        <v>15</v>
      </c>
      <c r="F49" s="181" t="s">
        <v>16</v>
      </c>
      <c r="G49" s="25" t="s">
        <v>17</v>
      </c>
      <c r="H49" s="479" t="s">
        <v>598</v>
      </c>
      <c r="I49" s="479" t="s">
        <v>747</v>
      </c>
      <c r="J49" s="479" t="s">
        <v>748</v>
      </c>
      <c r="K49" s="294">
        <v>1</v>
      </c>
      <c r="L49" s="479" t="s">
        <v>138</v>
      </c>
      <c r="M49" s="752" t="s">
        <v>598</v>
      </c>
      <c r="N49" s="752"/>
      <c r="O49" s="752"/>
      <c r="P49" s="774"/>
      <c r="Q49" s="752"/>
      <c r="R49" s="479" t="s">
        <v>598</v>
      </c>
      <c r="S49" s="479"/>
      <c r="T49" s="479"/>
      <c r="U49" s="770"/>
      <c r="V49" s="755"/>
      <c r="W49" s="724" t="s">
        <v>598</v>
      </c>
      <c r="X49" s="758"/>
      <c r="Y49" s="758"/>
      <c r="Z49" s="770"/>
      <c r="AA49" s="761"/>
      <c r="AB49" s="788">
        <f>+(Z49+U49+P49+K49)/1</f>
        <v>1</v>
      </c>
    </row>
    <row r="50" spans="1:28" s="5" customFormat="1" ht="24">
      <c r="A50" s="480"/>
      <c r="B50" s="480"/>
      <c r="C50" s="735"/>
      <c r="D50" s="480"/>
      <c r="E50" s="181"/>
      <c r="F50" s="181"/>
      <c r="G50" s="26" t="s">
        <v>18</v>
      </c>
      <c r="H50" s="480"/>
      <c r="I50" s="480"/>
      <c r="J50" s="480"/>
      <c r="K50" s="467"/>
      <c r="L50" s="480"/>
      <c r="M50" s="753"/>
      <c r="N50" s="753"/>
      <c r="O50" s="753"/>
      <c r="P50" s="728"/>
      <c r="Q50" s="753"/>
      <c r="R50" s="480"/>
      <c r="S50" s="480"/>
      <c r="T50" s="480"/>
      <c r="U50" s="731"/>
      <c r="V50" s="756"/>
      <c r="W50" s="779"/>
      <c r="X50" s="731"/>
      <c r="Y50" s="731"/>
      <c r="Z50" s="731"/>
      <c r="AA50" s="781"/>
      <c r="AB50" s="382"/>
    </row>
    <row r="51" spans="1:28" s="5" customFormat="1" ht="82.5" customHeight="1">
      <c r="A51" s="481"/>
      <c r="B51" s="480"/>
      <c r="C51" s="736"/>
      <c r="D51" s="481"/>
      <c r="E51" s="181"/>
      <c r="F51" s="181"/>
      <c r="G51" s="27" t="s">
        <v>19</v>
      </c>
      <c r="H51" s="481"/>
      <c r="I51" s="481"/>
      <c r="J51" s="481"/>
      <c r="K51" s="468"/>
      <c r="L51" s="481"/>
      <c r="M51" s="754"/>
      <c r="N51" s="754"/>
      <c r="O51" s="754"/>
      <c r="P51" s="729"/>
      <c r="Q51" s="754"/>
      <c r="R51" s="481"/>
      <c r="S51" s="481"/>
      <c r="T51" s="481"/>
      <c r="U51" s="732"/>
      <c r="V51" s="757"/>
      <c r="W51" s="780"/>
      <c r="X51" s="732"/>
      <c r="Y51" s="732"/>
      <c r="Z51" s="732"/>
      <c r="AA51" s="782"/>
      <c r="AB51" s="382"/>
    </row>
    <row r="52" spans="1:28" s="5" customFormat="1" ht="15" customHeight="1">
      <c r="A52" s="479" t="s">
        <v>632</v>
      </c>
      <c r="B52" s="480"/>
      <c r="C52" s="730">
        <v>0.8</v>
      </c>
      <c r="D52" s="474" t="s">
        <v>633</v>
      </c>
      <c r="E52" s="181" t="s">
        <v>15</v>
      </c>
      <c r="F52" s="181" t="s">
        <v>16</v>
      </c>
      <c r="G52" s="25" t="s">
        <v>17</v>
      </c>
      <c r="H52" s="474" t="s">
        <v>598</v>
      </c>
      <c r="I52" s="474" t="s">
        <v>634</v>
      </c>
      <c r="J52" s="474" t="s">
        <v>749</v>
      </c>
      <c r="K52" s="294">
        <v>0.8</v>
      </c>
      <c r="L52" s="474" t="s">
        <v>635</v>
      </c>
      <c r="M52" s="785" t="s">
        <v>598</v>
      </c>
      <c r="N52" s="474" t="s">
        <v>634</v>
      </c>
      <c r="O52" s="785" t="s">
        <v>636</v>
      </c>
      <c r="P52" s="294">
        <v>0.8</v>
      </c>
      <c r="Q52" s="785" t="s">
        <v>637</v>
      </c>
      <c r="R52" s="474" t="s">
        <v>598</v>
      </c>
      <c r="S52" s="474" t="s">
        <v>634</v>
      </c>
      <c r="T52" s="474" t="s">
        <v>1110</v>
      </c>
      <c r="U52" s="294">
        <v>0.8</v>
      </c>
      <c r="V52" s="474" t="s">
        <v>1111</v>
      </c>
      <c r="W52" s="784" t="s">
        <v>598</v>
      </c>
      <c r="X52" s="474" t="s">
        <v>634</v>
      </c>
      <c r="Y52" s="784" t="s">
        <v>1116</v>
      </c>
      <c r="Z52" s="294">
        <v>0.9</v>
      </c>
      <c r="AA52" s="786" t="s">
        <v>1117</v>
      </c>
      <c r="AB52" s="788">
        <f>+(Z52+U52+P52+K52)/4</f>
        <v>0.825</v>
      </c>
    </row>
    <row r="53" spans="1:28" s="5" customFormat="1" ht="24">
      <c r="A53" s="731"/>
      <c r="B53" s="480"/>
      <c r="C53" s="731"/>
      <c r="D53" s="783"/>
      <c r="E53" s="181"/>
      <c r="F53" s="181"/>
      <c r="G53" s="26" t="s">
        <v>18</v>
      </c>
      <c r="H53" s="783"/>
      <c r="I53" s="783"/>
      <c r="J53" s="783"/>
      <c r="K53" s="467"/>
      <c r="L53" s="783"/>
      <c r="M53" s="783"/>
      <c r="N53" s="783"/>
      <c r="O53" s="783"/>
      <c r="P53" s="467"/>
      <c r="Q53" s="783"/>
      <c r="R53" s="783"/>
      <c r="S53" s="783"/>
      <c r="T53" s="783"/>
      <c r="U53" s="467"/>
      <c r="V53" s="783"/>
      <c r="W53" s="783"/>
      <c r="X53" s="783"/>
      <c r="Y53" s="783"/>
      <c r="Z53" s="467"/>
      <c r="AA53" s="787"/>
      <c r="AB53" s="382"/>
    </row>
    <row r="54" spans="1:28" s="5" customFormat="1" ht="81.75" customHeight="1">
      <c r="A54" s="732"/>
      <c r="B54" s="481"/>
      <c r="C54" s="732"/>
      <c r="D54" s="783"/>
      <c r="E54" s="181"/>
      <c r="F54" s="181"/>
      <c r="G54" s="27" t="s">
        <v>19</v>
      </c>
      <c r="H54" s="783"/>
      <c r="I54" s="783"/>
      <c r="J54" s="783"/>
      <c r="K54" s="468"/>
      <c r="L54" s="783"/>
      <c r="M54" s="783"/>
      <c r="N54" s="783"/>
      <c r="O54" s="783"/>
      <c r="P54" s="468"/>
      <c r="Q54" s="783"/>
      <c r="R54" s="783"/>
      <c r="S54" s="783"/>
      <c r="T54" s="783"/>
      <c r="U54" s="468"/>
      <c r="V54" s="783"/>
      <c r="W54" s="783"/>
      <c r="X54" s="783"/>
      <c r="Y54" s="783"/>
      <c r="Z54" s="468"/>
      <c r="AA54" s="787"/>
      <c r="AB54" s="382"/>
    </row>
    <row r="55" spans="1:28" s="6" customFormat="1" ht="14.25">
      <c r="A55" s="32" t="s">
        <v>752</v>
      </c>
      <c r="B55" s="32"/>
      <c r="C55" s="32"/>
      <c r="D55" s="32"/>
      <c r="E55" s="32"/>
      <c r="F55" s="32"/>
      <c r="G55" s="32"/>
      <c r="H55" s="32"/>
      <c r="I55" s="32"/>
      <c r="J55" s="32"/>
      <c r="K55" s="34">
        <f>SUM(K10:K54)/15</f>
        <v>0.8666666666666668</v>
      </c>
      <c r="L55" s="32"/>
      <c r="M55" s="32"/>
      <c r="N55" s="32"/>
      <c r="O55" s="32"/>
      <c r="P55" s="34">
        <f>SUM(P10:P54)/12</f>
        <v>0.9333333333333335</v>
      </c>
      <c r="Q55" s="32"/>
      <c r="R55" s="32"/>
      <c r="S55" s="32"/>
      <c r="T55" s="32"/>
      <c r="U55" s="68">
        <f>+(U52+U46+U43+U40+U37+U34+U31+U28+U19+U16+U10)/11</f>
        <v>0.9727272727272728</v>
      </c>
      <c r="V55" s="32"/>
      <c r="W55" s="32"/>
      <c r="X55" s="32"/>
      <c r="Y55" s="32"/>
      <c r="Z55" s="68">
        <f>+(Z52+Z46+Z40+Z37+Z34+Z28+Z10)/7</f>
        <v>0.9785714285714286</v>
      </c>
      <c r="AA55" s="32"/>
      <c r="AB55" s="53">
        <f>SUM(AB10:AB54)/15</f>
        <v>0.9330555555555554</v>
      </c>
    </row>
    <row r="57" ht="15">
      <c r="Z57" s="142"/>
    </row>
    <row r="58" ht="15">
      <c r="Z58" s="143"/>
    </row>
  </sheetData>
  <sheetProtection/>
  <mergeCells count="423">
    <mergeCell ref="A1:A4"/>
    <mergeCell ref="B1:AA4"/>
    <mergeCell ref="AA46:AA48"/>
    <mergeCell ref="AA49:AA51"/>
    <mergeCell ref="AA52:AA54"/>
    <mergeCell ref="AA28:AA30"/>
    <mergeCell ref="AA31:AA33"/>
    <mergeCell ref="AA34:AA36"/>
    <mergeCell ref="AA37:AA39"/>
    <mergeCell ref="AA43:AA45"/>
    <mergeCell ref="AA8:AA9"/>
    <mergeCell ref="B10:B54"/>
    <mergeCell ref="AA10:AA12"/>
    <mergeCell ref="AA13:AA15"/>
    <mergeCell ref="AA16:AA18"/>
    <mergeCell ref="AA19:AA21"/>
    <mergeCell ref="AA22:AA24"/>
    <mergeCell ref="AA25:AA27"/>
    <mergeCell ref="G8:G9"/>
    <mergeCell ref="H8:I8"/>
    <mergeCell ref="D5:AA5"/>
    <mergeCell ref="A6:AA6"/>
    <mergeCell ref="H7:L7"/>
    <mergeCell ref="M7:Q7"/>
    <mergeCell ref="R7:V7"/>
    <mergeCell ref="W7:AA7"/>
    <mergeCell ref="A5:B5"/>
    <mergeCell ref="A8:A9"/>
    <mergeCell ref="B8:B9"/>
    <mergeCell ref="C8:C9"/>
    <mergeCell ref="D8:D9"/>
    <mergeCell ref="E8:E9"/>
    <mergeCell ref="F8:F9"/>
    <mergeCell ref="K8:K9"/>
    <mergeCell ref="L8:L9"/>
    <mergeCell ref="M8:N8"/>
    <mergeCell ref="O8:O9"/>
    <mergeCell ref="P8:P9"/>
    <mergeCell ref="T8:T9"/>
    <mergeCell ref="Q8:Q9"/>
    <mergeCell ref="R8:S8"/>
    <mergeCell ref="U8:U9"/>
    <mergeCell ref="Y8:Y9"/>
    <mergeCell ref="V8:V9"/>
    <mergeCell ref="W8:X8"/>
    <mergeCell ref="Z8:Z9"/>
    <mergeCell ref="A10:A12"/>
    <mergeCell ref="C10:C12"/>
    <mergeCell ref="D10:D12"/>
    <mergeCell ref="E10:E12"/>
    <mergeCell ref="F10:F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 ref="Z10:Z12"/>
    <mergeCell ref="A13:A15"/>
    <mergeCell ref="C13:C15"/>
    <mergeCell ref="D13:D15"/>
    <mergeCell ref="E13:E15"/>
    <mergeCell ref="F13:F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W13:W15"/>
    <mergeCell ref="X13:X15"/>
    <mergeCell ref="Y13:Y15"/>
    <mergeCell ref="Z13:Z15"/>
    <mergeCell ref="A16:A18"/>
    <mergeCell ref="C16:C18"/>
    <mergeCell ref="D16:D18"/>
    <mergeCell ref="E16:E18"/>
    <mergeCell ref="F16:F18"/>
    <mergeCell ref="H16:H18"/>
    <mergeCell ref="I16:I18"/>
    <mergeCell ref="J16:J18"/>
    <mergeCell ref="K16:K18"/>
    <mergeCell ref="L16:L18"/>
    <mergeCell ref="M16:M18"/>
    <mergeCell ref="N16:N18"/>
    <mergeCell ref="O16:O18"/>
    <mergeCell ref="P16:P18"/>
    <mergeCell ref="Q16:Q18"/>
    <mergeCell ref="R16:R18"/>
    <mergeCell ref="S16:S18"/>
    <mergeCell ref="T16:T18"/>
    <mergeCell ref="U16:U18"/>
    <mergeCell ref="V16:V18"/>
    <mergeCell ref="W16:W18"/>
    <mergeCell ref="X16:X18"/>
    <mergeCell ref="Y16:Y18"/>
    <mergeCell ref="Z16:Z18"/>
    <mergeCell ref="A19:A21"/>
    <mergeCell ref="C19:C21"/>
    <mergeCell ref="D19:D21"/>
    <mergeCell ref="E19:E21"/>
    <mergeCell ref="F19:F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X19:X21"/>
    <mergeCell ref="Y19:Y21"/>
    <mergeCell ref="Z19:Z21"/>
    <mergeCell ref="A22:A24"/>
    <mergeCell ref="C22:C24"/>
    <mergeCell ref="D22:D24"/>
    <mergeCell ref="E22:E24"/>
    <mergeCell ref="F22:F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25:A27"/>
    <mergeCell ref="C25:C27"/>
    <mergeCell ref="D25:D27"/>
    <mergeCell ref="E25:E27"/>
    <mergeCell ref="F25:F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28:A30"/>
    <mergeCell ref="C28:C30"/>
    <mergeCell ref="D28:D30"/>
    <mergeCell ref="E28:E30"/>
    <mergeCell ref="F28:F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W28:W30"/>
    <mergeCell ref="X28:X30"/>
    <mergeCell ref="Y28:Y30"/>
    <mergeCell ref="Z28:Z30"/>
    <mergeCell ref="A31:A33"/>
    <mergeCell ref="C31:C33"/>
    <mergeCell ref="D31:D33"/>
    <mergeCell ref="E31:E33"/>
    <mergeCell ref="F31:F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X31:X33"/>
    <mergeCell ref="Y31:Y33"/>
    <mergeCell ref="Z31:Z33"/>
    <mergeCell ref="A34:A36"/>
    <mergeCell ref="C34:C36"/>
    <mergeCell ref="D34:D36"/>
    <mergeCell ref="E34:E36"/>
    <mergeCell ref="F34:F36"/>
    <mergeCell ref="H34:H36"/>
    <mergeCell ref="I34:I36"/>
    <mergeCell ref="J34:J36"/>
    <mergeCell ref="K34:K36"/>
    <mergeCell ref="L34:L36"/>
    <mergeCell ref="M34:M36"/>
    <mergeCell ref="N34:N36"/>
    <mergeCell ref="O34:O36"/>
    <mergeCell ref="P34:P36"/>
    <mergeCell ref="Q34:Q36"/>
    <mergeCell ref="R34:R36"/>
    <mergeCell ref="S34:S36"/>
    <mergeCell ref="T34:T36"/>
    <mergeCell ref="U34:U36"/>
    <mergeCell ref="V34:V36"/>
    <mergeCell ref="W34:W36"/>
    <mergeCell ref="X34:X36"/>
    <mergeCell ref="Y34:Y36"/>
    <mergeCell ref="Z34:Z36"/>
    <mergeCell ref="A37:A39"/>
    <mergeCell ref="C37:C39"/>
    <mergeCell ref="D37:D39"/>
    <mergeCell ref="E37:E39"/>
    <mergeCell ref="F37:F39"/>
    <mergeCell ref="H37:H39"/>
    <mergeCell ref="I37:I39"/>
    <mergeCell ref="J37:J39"/>
    <mergeCell ref="K37:K39"/>
    <mergeCell ref="L37:L39"/>
    <mergeCell ref="M37:M39"/>
    <mergeCell ref="N37:N39"/>
    <mergeCell ref="O37:O39"/>
    <mergeCell ref="P37:P39"/>
    <mergeCell ref="Q37:Q39"/>
    <mergeCell ref="R37:R39"/>
    <mergeCell ref="S37:S39"/>
    <mergeCell ref="T37:T39"/>
    <mergeCell ref="U37:U39"/>
    <mergeCell ref="V37:V39"/>
    <mergeCell ref="W37:W39"/>
    <mergeCell ref="X37:X39"/>
    <mergeCell ref="Y37:Y39"/>
    <mergeCell ref="Z37:Z39"/>
    <mergeCell ref="A40:A42"/>
    <mergeCell ref="C40:C42"/>
    <mergeCell ref="D40:D42"/>
    <mergeCell ref="E40:E42"/>
    <mergeCell ref="F40:F42"/>
    <mergeCell ref="H40:H42"/>
    <mergeCell ref="I40:I42"/>
    <mergeCell ref="J40:J42"/>
    <mergeCell ref="K40:K42"/>
    <mergeCell ref="L40:L42"/>
    <mergeCell ref="M40:M42"/>
    <mergeCell ref="N40:N42"/>
    <mergeCell ref="O40:O42"/>
    <mergeCell ref="P40:P42"/>
    <mergeCell ref="Q40:Q42"/>
    <mergeCell ref="R40:R42"/>
    <mergeCell ref="S40:S42"/>
    <mergeCell ref="T40:T42"/>
    <mergeCell ref="U40:U42"/>
    <mergeCell ref="V40:V42"/>
    <mergeCell ref="W40:W42"/>
    <mergeCell ref="AA40:AA42"/>
    <mergeCell ref="Y40:Y42"/>
    <mergeCell ref="X40:X42"/>
    <mergeCell ref="Z40:Z42"/>
    <mergeCell ref="A43:A45"/>
    <mergeCell ref="C43:C45"/>
    <mergeCell ref="D43:D45"/>
    <mergeCell ref="E43:E45"/>
    <mergeCell ref="F43:F45"/>
    <mergeCell ref="H43:H45"/>
    <mergeCell ref="I43:I45"/>
    <mergeCell ref="J43:J45"/>
    <mergeCell ref="K43:K45"/>
    <mergeCell ref="L43:L45"/>
    <mergeCell ref="M43:M45"/>
    <mergeCell ref="N43:N45"/>
    <mergeCell ref="O43:O45"/>
    <mergeCell ref="P43:P45"/>
    <mergeCell ref="Q43:Q45"/>
    <mergeCell ref="R43:R45"/>
    <mergeCell ref="S43:S45"/>
    <mergeCell ref="T43:T45"/>
    <mergeCell ref="U43:U45"/>
    <mergeCell ref="V43:V45"/>
    <mergeCell ref="W43:W45"/>
    <mergeCell ref="X43:X45"/>
    <mergeCell ref="Y43:Y45"/>
    <mergeCell ref="Z43:Z45"/>
    <mergeCell ref="A46:A48"/>
    <mergeCell ref="C46:C48"/>
    <mergeCell ref="D46:D48"/>
    <mergeCell ref="E46:E48"/>
    <mergeCell ref="F46:F48"/>
    <mergeCell ref="H46:H48"/>
    <mergeCell ref="I46:I48"/>
    <mergeCell ref="J46:J48"/>
    <mergeCell ref="K46:K48"/>
    <mergeCell ref="L46:L48"/>
    <mergeCell ref="M46:M48"/>
    <mergeCell ref="N46:N48"/>
    <mergeCell ref="O46:O48"/>
    <mergeCell ref="P46:P48"/>
    <mergeCell ref="Q46:Q48"/>
    <mergeCell ref="R46:R48"/>
    <mergeCell ref="S46:S48"/>
    <mergeCell ref="T46:T48"/>
    <mergeCell ref="U46:U48"/>
    <mergeCell ref="V46:V48"/>
    <mergeCell ref="W46:W48"/>
    <mergeCell ref="X46:X48"/>
    <mergeCell ref="Y46:Y48"/>
    <mergeCell ref="Z46:Z48"/>
    <mergeCell ref="A49:A51"/>
    <mergeCell ref="C49:C51"/>
    <mergeCell ref="D49:D51"/>
    <mergeCell ref="E49:E51"/>
    <mergeCell ref="F49:F51"/>
    <mergeCell ref="H49:H51"/>
    <mergeCell ref="I49:I51"/>
    <mergeCell ref="J49:J51"/>
    <mergeCell ref="K49:K51"/>
    <mergeCell ref="L49:L51"/>
    <mergeCell ref="M49:M51"/>
    <mergeCell ref="N49:N51"/>
    <mergeCell ref="O49:O51"/>
    <mergeCell ref="P49:P51"/>
    <mergeCell ref="Q49:Q51"/>
    <mergeCell ref="R49:R51"/>
    <mergeCell ref="S49:S51"/>
    <mergeCell ref="T49:T51"/>
    <mergeCell ref="U49:U51"/>
    <mergeCell ref="V49:V51"/>
    <mergeCell ref="W49:W51"/>
    <mergeCell ref="X49:X51"/>
    <mergeCell ref="Y49:Y51"/>
    <mergeCell ref="Z49:Z51"/>
    <mergeCell ref="A52:A54"/>
    <mergeCell ref="C52:C54"/>
    <mergeCell ref="D52:D54"/>
    <mergeCell ref="E52:E54"/>
    <mergeCell ref="F52:F54"/>
    <mergeCell ref="H52:H54"/>
    <mergeCell ref="I52:I54"/>
    <mergeCell ref="J52:J54"/>
    <mergeCell ref="K52:K54"/>
    <mergeCell ref="L52:L54"/>
    <mergeCell ref="M52:M54"/>
    <mergeCell ref="N52:N54"/>
    <mergeCell ref="O52:O54"/>
    <mergeCell ref="P52:P54"/>
    <mergeCell ref="Q52:Q54"/>
    <mergeCell ref="X52:X54"/>
    <mergeCell ref="Y52:Y54"/>
    <mergeCell ref="Z52:Z54"/>
    <mergeCell ref="R52:R54"/>
    <mergeCell ref="S52:S54"/>
    <mergeCell ref="T52:T54"/>
    <mergeCell ref="U52:U54"/>
    <mergeCell ref="V52:V54"/>
    <mergeCell ref="W52:W54"/>
    <mergeCell ref="AB10:AB12"/>
    <mergeCell ref="AB13:AB15"/>
    <mergeCell ref="AB16:AB18"/>
    <mergeCell ref="AB19:AB21"/>
    <mergeCell ref="AB22:AB24"/>
    <mergeCell ref="AB25:AB27"/>
    <mergeCell ref="AB46:AB48"/>
    <mergeCell ref="AB49:AB51"/>
    <mergeCell ref="AB8:AB9"/>
    <mergeCell ref="AB52:AB54"/>
    <mergeCell ref="AB28:AB30"/>
    <mergeCell ref="AB31:AB33"/>
    <mergeCell ref="AB34:AB36"/>
    <mergeCell ref="AB37:AB39"/>
    <mergeCell ref="AB40:AB42"/>
    <mergeCell ref="AB43:AB45"/>
  </mergeCells>
  <printOptions/>
  <pageMargins left="0.7" right="0.7" top="0.75" bottom="0.75" header="0.3" footer="0.3"/>
  <pageSetup orientation="portrait"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AC31"/>
  <sheetViews>
    <sheetView zoomScalePageLayoutView="0" workbookViewId="0" topLeftCell="Q25">
      <selection activeCell="AB31" sqref="AB31"/>
    </sheetView>
  </sheetViews>
  <sheetFormatPr defaultColWidth="11.421875" defaultRowHeight="15"/>
  <cols>
    <col min="1" max="1" width="24.28125" style="1" customWidth="1"/>
    <col min="2" max="2" width="24.7109375" style="1" customWidth="1"/>
    <col min="3" max="3" width="24.421875" style="1" customWidth="1"/>
    <col min="4" max="4" width="17.7109375" style="1" customWidth="1"/>
    <col min="5" max="5" width="15.28125" style="1" customWidth="1"/>
    <col min="6" max="6" width="16.57421875" style="1" customWidth="1"/>
    <col min="7" max="7" width="12.00390625" style="1" customWidth="1"/>
    <col min="8" max="8" width="20.8515625" style="1" customWidth="1"/>
    <col min="9" max="9" width="13.57421875" style="1" customWidth="1"/>
    <col min="10" max="10" width="22.00390625" style="1" customWidth="1"/>
    <col min="11" max="11" width="17.57421875" style="1" customWidth="1"/>
    <col min="12" max="13" width="21.57421875" style="1" customWidth="1"/>
    <col min="14" max="14" width="14.28125" style="1" customWidth="1"/>
    <col min="15" max="15" width="25.00390625" style="1" customWidth="1"/>
    <col min="16" max="16" width="18.421875" style="1" customWidth="1"/>
    <col min="17" max="17" width="19.57421875" style="1" customWidth="1"/>
    <col min="18" max="18" width="20.421875" style="1" customWidth="1"/>
    <col min="19" max="19" width="11.421875" style="1" customWidth="1"/>
    <col min="20" max="20" width="21.00390625" style="1" customWidth="1"/>
    <col min="21" max="21" width="19.140625" style="1" customWidth="1"/>
    <col min="22" max="22" width="15.57421875" style="1" customWidth="1"/>
    <col min="23" max="23" width="19.421875" style="1" customWidth="1"/>
    <col min="24" max="24" width="13.140625" style="1" customWidth="1"/>
    <col min="25" max="25" width="19.421875" style="1" customWidth="1"/>
    <col min="26" max="26" width="20.28125" style="1" customWidth="1"/>
    <col min="27" max="27" width="19.28125" style="1" customWidth="1"/>
    <col min="28" max="16384" width="11.421875" style="1" customWidth="1"/>
  </cols>
  <sheetData>
    <row r="1" spans="1:27" ht="15" customHeight="1">
      <c r="A1" s="798"/>
      <c r="B1" s="799"/>
      <c r="C1" s="267" t="s">
        <v>500</v>
      </c>
      <c r="D1" s="232"/>
      <c r="E1" s="232"/>
      <c r="F1" s="232"/>
      <c r="G1" s="232"/>
      <c r="H1" s="232"/>
      <c r="I1" s="232"/>
      <c r="J1" s="232"/>
      <c r="K1" s="232"/>
      <c r="L1" s="232"/>
      <c r="M1" s="232"/>
      <c r="N1" s="232"/>
      <c r="O1" s="232"/>
      <c r="P1" s="232"/>
      <c r="Q1" s="232"/>
      <c r="R1" s="232"/>
      <c r="S1" s="232"/>
      <c r="T1" s="232"/>
      <c r="U1" s="232"/>
      <c r="V1" s="232"/>
      <c r="W1" s="232"/>
      <c r="X1" s="232"/>
      <c r="Y1" s="232"/>
      <c r="Z1" s="232"/>
      <c r="AA1" s="233"/>
    </row>
    <row r="2" spans="1:27" ht="15">
      <c r="A2" s="800"/>
      <c r="B2" s="801"/>
      <c r="C2" s="268"/>
      <c r="D2" s="234"/>
      <c r="E2" s="234"/>
      <c r="F2" s="234"/>
      <c r="G2" s="234"/>
      <c r="H2" s="234"/>
      <c r="I2" s="234"/>
      <c r="J2" s="234"/>
      <c r="K2" s="234"/>
      <c r="L2" s="234"/>
      <c r="M2" s="234"/>
      <c r="N2" s="234"/>
      <c r="O2" s="234"/>
      <c r="P2" s="234"/>
      <c r="Q2" s="234"/>
      <c r="R2" s="234"/>
      <c r="S2" s="234"/>
      <c r="T2" s="234"/>
      <c r="U2" s="234"/>
      <c r="V2" s="234"/>
      <c r="W2" s="234"/>
      <c r="X2" s="234"/>
      <c r="Y2" s="234"/>
      <c r="Z2" s="234"/>
      <c r="AA2" s="235"/>
    </row>
    <row r="3" spans="1:27" ht="15">
      <c r="A3" s="800"/>
      <c r="B3" s="801"/>
      <c r="C3" s="268"/>
      <c r="D3" s="234"/>
      <c r="E3" s="234"/>
      <c r="F3" s="234"/>
      <c r="G3" s="234"/>
      <c r="H3" s="234"/>
      <c r="I3" s="234"/>
      <c r="J3" s="234"/>
      <c r="K3" s="234"/>
      <c r="L3" s="234"/>
      <c r="M3" s="234"/>
      <c r="N3" s="234"/>
      <c r="O3" s="234"/>
      <c r="P3" s="234"/>
      <c r="Q3" s="234"/>
      <c r="R3" s="234"/>
      <c r="S3" s="234"/>
      <c r="T3" s="234"/>
      <c r="U3" s="234"/>
      <c r="V3" s="234"/>
      <c r="W3" s="234"/>
      <c r="X3" s="234"/>
      <c r="Y3" s="234"/>
      <c r="Z3" s="234"/>
      <c r="AA3" s="235"/>
    </row>
    <row r="4" spans="1:27" ht="21" customHeight="1">
      <c r="A4" s="802"/>
      <c r="B4" s="803"/>
      <c r="C4" s="269"/>
      <c r="D4" s="236"/>
      <c r="E4" s="236"/>
      <c r="F4" s="236"/>
      <c r="G4" s="236"/>
      <c r="H4" s="236"/>
      <c r="I4" s="236"/>
      <c r="J4" s="236"/>
      <c r="K4" s="236"/>
      <c r="L4" s="236"/>
      <c r="M4" s="236"/>
      <c r="N4" s="236"/>
      <c r="O4" s="236"/>
      <c r="P4" s="236"/>
      <c r="Q4" s="236"/>
      <c r="R4" s="236"/>
      <c r="S4" s="236"/>
      <c r="T4" s="236"/>
      <c r="U4" s="236"/>
      <c r="V4" s="236"/>
      <c r="W4" s="236"/>
      <c r="X4" s="236"/>
      <c r="Y4" s="236"/>
      <c r="Z4" s="236"/>
      <c r="AA4" s="237"/>
    </row>
    <row r="5" spans="1:27" ht="38.25" customHeight="1">
      <c r="A5" s="792" t="s">
        <v>0</v>
      </c>
      <c r="B5" s="661"/>
      <c r="C5" s="662" t="s">
        <v>1</v>
      </c>
      <c r="D5" s="238"/>
      <c r="E5" s="238"/>
      <c r="F5" s="238"/>
      <c r="G5" s="238"/>
      <c r="H5" s="238"/>
      <c r="I5" s="238"/>
      <c r="J5" s="238"/>
      <c r="K5" s="238"/>
      <c r="L5" s="238"/>
      <c r="M5" s="238"/>
      <c r="N5" s="238"/>
      <c r="O5" s="238"/>
      <c r="P5" s="238"/>
      <c r="Q5" s="238"/>
      <c r="R5" s="238"/>
      <c r="S5" s="238"/>
      <c r="T5" s="238"/>
      <c r="U5" s="238"/>
      <c r="V5" s="238"/>
      <c r="W5" s="238"/>
      <c r="X5" s="238"/>
      <c r="Y5" s="238"/>
      <c r="Z5" s="238"/>
      <c r="AA5" s="239"/>
    </row>
    <row r="6" spans="1:27" ht="15.75" thickBot="1">
      <c r="A6" s="789" t="s">
        <v>501</v>
      </c>
      <c r="B6" s="664"/>
      <c r="C6" s="664"/>
      <c r="D6" s="664"/>
      <c r="E6" s="664"/>
      <c r="F6" s="664"/>
      <c r="G6" s="664"/>
      <c r="H6" s="790"/>
      <c r="I6" s="790"/>
      <c r="J6" s="790"/>
      <c r="K6" s="790"/>
      <c r="L6" s="790"/>
      <c r="M6" s="790"/>
      <c r="N6" s="790"/>
      <c r="O6" s="790"/>
      <c r="P6" s="790"/>
      <c r="Q6" s="790"/>
      <c r="R6" s="790"/>
      <c r="S6" s="790"/>
      <c r="T6" s="790"/>
      <c r="U6" s="790"/>
      <c r="V6" s="790"/>
      <c r="W6" s="790"/>
      <c r="X6" s="790"/>
      <c r="Y6" s="790"/>
      <c r="Z6" s="790"/>
      <c r="AA6" s="791"/>
    </row>
    <row r="7" spans="1:27" ht="15.75" thickBot="1">
      <c r="A7" s="804"/>
      <c r="B7" s="805"/>
      <c r="C7" s="805"/>
      <c r="D7" s="805"/>
      <c r="E7" s="805"/>
      <c r="F7" s="805"/>
      <c r="G7" s="805"/>
      <c r="H7" s="806" t="s">
        <v>22</v>
      </c>
      <c r="I7" s="807"/>
      <c r="J7" s="807"/>
      <c r="K7" s="807"/>
      <c r="L7" s="808"/>
      <c r="M7" s="280" t="s">
        <v>23</v>
      </c>
      <c r="N7" s="281"/>
      <c r="O7" s="281"/>
      <c r="P7" s="281"/>
      <c r="Q7" s="282"/>
      <c r="R7" s="283" t="s">
        <v>24</v>
      </c>
      <c r="S7" s="284"/>
      <c r="T7" s="284"/>
      <c r="U7" s="284"/>
      <c r="V7" s="285"/>
      <c r="W7" s="286" t="s">
        <v>25</v>
      </c>
      <c r="X7" s="287"/>
      <c r="Y7" s="287"/>
      <c r="Z7" s="287"/>
      <c r="AA7" s="288"/>
    </row>
    <row r="8" spans="1:28" ht="33.75" customHeight="1">
      <c r="A8" s="501" t="s">
        <v>343</v>
      </c>
      <c r="B8" s="502" t="s">
        <v>2</v>
      </c>
      <c r="C8" s="502" t="s">
        <v>320</v>
      </c>
      <c r="D8" s="502" t="s">
        <v>21</v>
      </c>
      <c r="E8" s="502" t="s">
        <v>4</v>
      </c>
      <c r="F8" s="502" t="s">
        <v>5</v>
      </c>
      <c r="G8" s="522" t="s">
        <v>6</v>
      </c>
      <c r="H8" s="501" t="s">
        <v>7</v>
      </c>
      <c r="I8" s="502"/>
      <c r="J8" s="503" t="s">
        <v>438</v>
      </c>
      <c r="K8" s="503" t="s">
        <v>11</v>
      </c>
      <c r="L8" s="521" t="s">
        <v>8</v>
      </c>
      <c r="M8" s="501" t="s">
        <v>7</v>
      </c>
      <c r="N8" s="502"/>
      <c r="O8" s="502" t="s">
        <v>3</v>
      </c>
      <c r="P8" s="503" t="s">
        <v>12</v>
      </c>
      <c r="Q8" s="521" t="s">
        <v>8</v>
      </c>
      <c r="R8" s="501" t="s">
        <v>7</v>
      </c>
      <c r="S8" s="502"/>
      <c r="T8" s="502" t="s">
        <v>3</v>
      </c>
      <c r="U8" s="503" t="s">
        <v>13</v>
      </c>
      <c r="V8" s="521" t="s">
        <v>8</v>
      </c>
      <c r="W8" s="501" t="s">
        <v>7</v>
      </c>
      <c r="X8" s="502"/>
      <c r="Y8" s="502" t="s">
        <v>3</v>
      </c>
      <c r="Z8" s="503" t="s">
        <v>14</v>
      </c>
      <c r="AA8" s="521" t="s">
        <v>8</v>
      </c>
      <c r="AB8" s="259" t="s">
        <v>1118</v>
      </c>
    </row>
    <row r="9" spans="1:28" ht="54" customHeight="1">
      <c r="A9" s="439"/>
      <c r="B9" s="383"/>
      <c r="C9" s="383"/>
      <c r="D9" s="383"/>
      <c r="E9" s="383"/>
      <c r="F9" s="383"/>
      <c r="G9" s="211"/>
      <c r="H9" s="30" t="s">
        <v>9</v>
      </c>
      <c r="I9" s="9" t="s">
        <v>10</v>
      </c>
      <c r="J9" s="214"/>
      <c r="K9" s="214"/>
      <c r="L9" s="466"/>
      <c r="M9" s="10" t="s">
        <v>9</v>
      </c>
      <c r="N9" s="9" t="s">
        <v>10</v>
      </c>
      <c r="O9" s="383"/>
      <c r="P9" s="214"/>
      <c r="Q9" s="466"/>
      <c r="R9" s="10" t="s">
        <v>9</v>
      </c>
      <c r="S9" s="9" t="s">
        <v>10</v>
      </c>
      <c r="T9" s="383"/>
      <c r="U9" s="214"/>
      <c r="V9" s="466"/>
      <c r="W9" s="10" t="s">
        <v>9</v>
      </c>
      <c r="X9" s="9" t="s">
        <v>10</v>
      </c>
      <c r="Y9" s="383"/>
      <c r="Z9" s="214"/>
      <c r="AA9" s="466"/>
      <c r="AB9" s="260"/>
    </row>
    <row r="10" spans="1:28" ht="60" customHeight="1">
      <c r="A10" s="179" t="s">
        <v>502</v>
      </c>
      <c r="B10" s="181" t="s">
        <v>1190</v>
      </c>
      <c r="C10" s="393">
        <v>1</v>
      </c>
      <c r="D10" s="181" t="s">
        <v>503</v>
      </c>
      <c r="E10" s="181" t="s">
        <v>15</v>
      </c>
      <c r="F10" s="181" t="s">
        <v>16</v>
      </c>
      <c r="G10" s="62" t="s">
        <v>17</v>
      </c>
      <c r="H10" s="179" t="s">
        <v>504</v>
      </c>
      <c r="I10" s="181" t="s">
        <v>1191</v>
      </c>
      <c r="J10" s="203" t="s">
        <v>1192</v>
      </c>
      <c r="K10" s="161">
        <v>1</v>
      </c>
      <c r="L10" s="793" t="s">
        <v>1193</v>
      </c>
      <c r="M10" s="337" t="s">
        <v>504</v>
      </c>
      <c r="N10" s="177" t="s">
        <v>1191</v>
      </c>
      <c r="O10" s="177" t="s">
        <v>1194</v>
      </c>
      <c r="P10" s="161">
        <v>1</v>
      </c>
      <c r="Q10" s="344" t="s">
        <v>1193</v>
      </c>
      <c r="R10" s="179" t="s">
        <v>504</v>
      </c>
      <c r="S10" s="181" t="s">
        <v>1191</v>
      </c>
      <c r="T10" s="181" t="s">
        <v>1195</v>
      </c>
      <c r="U10" s="161">
        <v>1</v>
      </c>
      <c r="V10" s="369" t="s">
        <v>1193</v>
      </c>
      <c r="W10" s="324" t="s">
        <v>504</v>
      </c>
      <c r="X10" s="159" t="s">
        <v>1191</v>
      </c>
      <c r="Y10" s="159" t="s">
        <v>1195</v>
      </c>
      <c r="Z10" s="161">
        <v>1</v>
      </c>
      <c r="AA10" s="370" t="s">
        <v>1193</v>
      </c>
      <c r="AB10" s="490">
        <f>(+Z10+U10+P10+K10)/4</f>
        <v>1</v>
      </c>
    </row>
    <row r="11" spans="1:28" ht="36">
      <c r="A11" s="179"/>
      <c r="B11" s="181"/>
      <c r="C11" s="181"/>
      <c r="D11" s="181"/>
      <c r="E11" s="181"/>
      <c r="F11" s="181"/>
      <c r="G11" s="17" t="s">
        <v>18</v>
      </c>
      <c r="H11" s="179"/>
      <c r="I11" s="181"/>
      <c r="J11" s="184"/>
      <c r="K11" s="335"/>
      <c r="L11" s="793"/>
      <c r="M11" s="337"/>
      <c r="N11" s="177"/>
      <c r="O11" s="177"/>
      <c r="P11" s="335"/>
      <c r="Q11" s="344"/>
      <c r="R11" s="179"/>
      <c r="S11" s="181"/>
      <c r="T11" s="181"/>
      <c r="U11" s="335"/>
      <c r="V11" s="369"/>
      <c r="W11" s="324"/>
      <c r="X11" s="159"/>
      <c r="Y11" s="159"/>
      <c r="Z11" s="335"/>
      <c r="AA11" s="370"/>
      <c r="AB11" s="157"/>
    </row>
    <row r="12" spans="1:28" ht="153.75" customHeight="1">
      <c r="A12" s="179"/>
      <c r="B12" s="181"/>
      <c r="C12" s="181"/>
      <c r="D12" s="181"/>
      <c r="E12" s="181"/>
      <c r="F12" s="181"/>
      <c r="G12" s="18" t="s">
        <v>19</v>
      </c>
      <c r="H12" s="179"/>
      <c r="I12" s="181"/>
      <c r="J12" s="204"/>
      <c r="K12" s="335"/>
      <c r="L12" s="793"/>
      <c r="M12" s="337"/>
      <c r="N12" s="177"/>
      <c r="O12" s="177"/>
      <c r="P12" s="335"/>
      <c r="Q12" s="344"/>
      <c r="R12" s="179"/>
      <c r="S12" s="181"/>
      <c r="T12" s="181"/>
      <c r="U12" s="335"/>
      <c r="V12" s="369"/>
      <c r="W12" s="324"/>
      <c r="X12" s="159"/>
      <c r="Y12" s="159"/>
      <c r="Z12" s="335"/>
      <c r="AA12" s="370"/>
      <c r="AB12" s="157"/>
    </row>
    <row r="13" spans="1:28" ht="55.5" customHeight="1">
      <c r="A13" s="179" t="s">
        <v>505</v>
      </c>
      <c r="B13" s="181" t="s">
        <v>1196</v>
      </c>
      <c r="C13" s="393">
        <v>1</v>
      </c>
      <c r="D13" s="181" t="s">
        <v>506</v>
      </c>
      <c r="E13" s="181" t="s">
        <v>15</v>
      </c>
      <c r="F13" s="181" t="s">
        <v>16</v>
      </c>
      <c r="G13" s="62" t="s">
        <v>17</v>
      </c>
      <c r="H13" s="179" t="s">
        <v>507</v>
      </c>
      <c r="I13" s="181" t="s">
        <v>1191</v>
      </c>
      <c r="J13" s="203" t="s">
        <v>1197</v>
      </c>
      <c r="K13" s="161">
        <v>1</v>
      </c>
      <c r="L13" s="793" t="s">
        <v>1198</v>
      </c>
      <c r="M13" s="256" t="s">
        <v>507</v>
      </c>
      <c r="N13" s="177" t="s">
        <v>1191</v>
      </c>
      <c r="O13" s="177" t="s">
        <v>1194</v>
      </c>
      <c r="P13" s="161">
        <v>1</v>
      </c>
      <c r="Q13" s="709" t="s">
        <v>1199</v>
      </c>
      <c r="R13" s="205" t="s">
        <v>507</v>
      </c>
      <c r="S13" s="181" t="s">
        <v>1191</v>
      </c>
      <c r="T13" s="181" t="s">
        <v>1200</v>
      </c>
      <c r="U13" s="161">
        <v>1</v>
      </c>
      <c r="V13" s="336" t="s">
        <v>1201</v>
      </c>
      <c r="W13" s="324" t="s">
        <v>507</v>
      </c>
      <c r="X13" s="159" t="s">
        <v>1191</v>
      </c>
      <c r="Y13" s="159" t="s">
        <v>1202</v>
      </c>
      <c r="Z13" s="161">
        <v>1</v>
      </c>
      <c r="AA13" s="477" t="s">
        <v>1203</v>
      </c>
      <c r="AB13" s="490">
        <f>(+Z13+U13+P13+K13)/4</f>
        <v>1</v>
      </c>
    </row>
    <row r="14" spans="1:28" ht="36">
      <c r="A14" s="179"/>
      <c r="B14" s="181"/>
      <c r="C14" s="181"/>
      <c r="D14" s="181"/>
      <c r="E14" s="181"/>
      <c r="F14" s="181"/>
      <c r="G14" s="17" t="s">
        <v>18</v>
      </c>
      <c r="H14" s="179"/>
      <c r="I14" s="181"/>
      <c r="J14" s="184"/>
      <c r="K14" s="335"/>
      <c r="L14" s="793"/>
      <c r="M14" s="257"/>
      <c r="N14" s="177"/>
      <c r="O14" s="177"/>
      <c r="P14" s="335"/>
      <c r="Q14" s="709"/>
      <c r="R14" s="206"/>
      <c r="S14" s="181"/>
      <c r="T14" s="181"/>
      <c r="U14" s="335"/>
      <c r="V14" s="336"/>
      <c r="W14" s="324"/>
      <c r="X14" s="159"/>
      <c r="Y14" s="159"/>
      <c r="Z14" s="335"/>
      <c r="AA14" s="477"/>
      <c r="AB14" s="157"/>
    </row>
    <row r="15" spans="1:28" ht="84.75" customHeight="1">
      <c r="A15" s="179"/>
      <c r="B15" s="181"/>
      <c r="C15" s="181"/>
      <c r="D15" s="181"/>
      <c r="E15" s="181"/>
      <c r="F15" s="181"/>
      <c r="G15" s="18" t="s">
        <v>19</v>
      </c>
      <c r="H15" s="179"/>
      <c r="I15" s="181"/>
      <c r="J15" s="204"/>
      <c r="K15" s="335"/>
      <c r="L15" s="793"/>
      <c r="M15" s="297"/>
      <c r="N15" s="177"/>
      <c r="O15" s="177"/>
      <c r="P15" s="335"/>
      <c r="Q15" s="709"/>
      <c r="R15" s="207"/>
      <c r="S15" s="181"/>
      <c r="T15" s="181"/>
      <c r="U15" s="335"/>
      <c r="V15" s="336"/>
      <c r="W15" s="324"/>
      <c r="X15" s="159"/>
      <c r="Y15" s="159"/>
      <c r="Z15" s="335"/>
      <c r="AA15" s="477"/>
      <c r="AB15" s="157"/>
    </row>
    <row r="16" spans="1:28" ht="55.5" customHeight="1">
      <c r="A16" s="179" t="s">
        <v>508</v>
      </c>
      <c r="B16" s="181" t="s">
        <v>1204</v>
      </c>
      <c r="C16" s="393">
        <v>1</v>
      </c>
      <c r="D16" s="181" t="s">
        <v>509</v>
      </c>
      <c r="E16" s="181" t="s">
        <v>15</v>
      </c>
      <c r="F16" s="181" t="s">
        <v>16</v>
      </c>
      <c r="G16" s="62" t="s">
        <v>17</v>
      </c>
      <c r="H16" s="179" t="s">
        <v>507</v>
      </c>
      <c r="I16" s="203" t="s">
        <v>510</v>
      </c>
      <c r="J16" s="203" t="s">
        <v>1205</v>
      </c>
      <c r="K16" s="307">
        <v>1</v>
      </c>
      <c r="L16" s="795" t="s">
        <v>1206</v>
      </c>
      <c r="M16" s="337" t="s">
        <v>507</v>
      </c>
      <c r="N16" s="174" t="s">
        <v>510</v>
      </c>
      <c r="O16" s="177" t="s">
        <v>1207</v>
      </c>
      <c r="P16" s="307">
        <v>1</v>
      </c>
      <c r="Q16" s="344" t="s">
        <v>1208</v>
      </c>
      <c r="R16" s="179" t="s">
        <v>507</v>
      </c>
      <c r="S16" s="203" t="s">
        <v>510</v>
      </c>
      <c r="T16" s="181" t="s">
        <v>1207</v>
      </c>
      <c r="U16" s="307">
        <v>1</v>
      </c>
      <c r="V16" s="369" t="s">
        <v>1209</v>
      </c>
      <c r="W16" s="324" t="s">
        <v>507</v>
      </c>
      <c r="X16" s="190" t="s">
        <v>510</v>
      </c>
      <c r="Y16" s="159" t="s">
        <v>1207</v>
      </c>
      <c r="Z16" s="307">
        <v>1</v>
      </c>
      <c r="AA16" s="370" t="s">
        <v>1210</v>
      </c>
      <c r="AB16" s="490">
        <f>(+Z16+U16+P16+K16)/4</f>
        <v>1</v>
      </c>
    </row>
    <row r="17" spans="1:28" ht="36">
      <c r="A17" s="179"/>
      <c r="B17" s="181"/>
      <c r="C17" s="181"/>
      <c r="D17" s="181"/>
      <c r="E17" s="181"/>
      <c r="F17" s="181"/>
      <c r="G17" s="17" t="s">
        <v>18</v>
      </c>
      <c r="H17" s="179"/>
      <c r="I17" s="184"/>
      <c r="J17" s="184"/>
      <c r="K17" s="308"/>
      <c r="L17" s="796"/>
      <c r="M17" s="337"/>
      <c r="N17" s="175"/>
      <c r="O17" s="177"/>
      <c r="P17" s="308"/>
      <c r="Q17" s="344"/>
      <c r="R17" s="179"/>
      <c r="S17" s="184"/>
      <c r="T17" s="181"/>
      <c r="U17" s="308"/>
      <c r="V17" s="369"/>
      <c r="W17" s="324"/>
      <c r="X17" s="191"/>
      <c r="Y17" s="159"/>
      <c r="Z17" s="308"/>
      <c r="AA17" s="370"/>
      <c r="AB17" s="157"/>
    </row>
    <row r="18" spans="1:28" ht="88.5" customHeight="1">
      <c r="A18" s="179"/>
      <c r="B18" s="181"/>
      <c r="C18" s="181"/>
      <c r="D18" s="181"/>
      <c r="E18" s="181"/>
      <c r="F18" s="181"/>
      <c r="G18" s="18" t="s">
        <v>19</v>
      </c>
      <c r="H18" s="179"/>
      <c r="I18" s="204"/>
      <c r="J18" s="204"/>
      <c r="K18" s="309"/>
      <c r="L18" s="797"/>
      <c r="M18" s="337"/>
      <c r="N18" s="196"/>
      <c r="O18" s="177"/>
      <c r="P18" s="309"/>
      <c r="Q18" s="344"/>
      <c r="R18" s="179"/>
      <c r="S18" s="204"/>
      <c r="T18" s="181"/>
      <c r="U18" s="309"/>
      <c r="V18" s="369"/>
      <c r="W18" s="324"/>
      <c r="X18" s="192"/>
      <c r="Y18" s="159"/>
      <c r="Z18" s="309"/>
      <c r="AA18" s="370"/>
      <c r="AB18" s="157"/>
    </row>
    <row r="19" spans="1:28" ht="61.5" customHeight="1">
      <c r="A19" s="205" t="s">
        <v>511</v>
      </c>
      <c r="B19" s="181" t="s">
        <v>1211</v>
      </c>
      <c r="C19" s="393">
        <v>1</v>
      </c>
      <c r="D19" s="181" t="s">
        <v>512</v>
      </c>
      <c r="E19" s="181" t="s">
        <v>15</v>
      </c>
      <c r="F19" s="181" t="s">
        <v>16</v>
      </c>
      <c r="G19" s="62" t="s">
        <v>17</v>
      </c>
      <c r="H19" s="179" t="s">
        <v>507</v>
      </c>
      <c r="I19" s="203" t="s">
        <v>510</v>
      </c>
      <c r="J19" s="203" t="s">
        <v>1212</v>
      </c>
      <c r="K19" s="307">
        <v>1</v>
      </c>
      <c r="L19" s="795" t="s">
        <v>1213</v>
      </c>
      <c r="M19" s="337" t="s">
        <v>507</v>
      </c>
      <c r="N19" s="174" t="s">
        <v>513</v>
      </c>
      <c r="O19" s="177" t="s">
        <v>1214</v>
      </c>
      <c r="P19" s="307">
        <v>1</v>
      </c>
      <c r="Q19" s="344" t="s">
        <v>1215</v>
      </c>
      <c r="R19" s="179" t="s">
        <v>507</v>
      </c>
      <c r="S19" s="203" t="s">
        <v>513</v>
      </c>
      <c r="T19" s="181" t="s">
        <v>1214</v>
      </c>
      <c r="U19" s="307">
        <v>1</v>
      </c>
      <c r="V19" s="369" t="s">
        <v>1216</v>
      </c>
      <c r="W19" s="324" t="s">
        <v>507</v>
      </c>
      <c r="X19" s="190" t="s">
        <v>513</v>
      </c>
      <c r="Y19" s="159" t="s">
        <v>1217</v>
      </c>
      <c r="Z19" s="307">
        <v>1</v>
      </c>
      <c r="AA19" s="370" t="s">
        <v>1218</v>
      </c>
      <c r="AB19" s="490">
        <f>(+Z19+U19+P19+K19)/4</f>
        <v>1</v>
      </c>
    </row>
    <row r="20" spans="1:28" ht="36">
      <c r="A20" s="206"/>
      <c r="B20" s="181"/>
      <c r="C20" s="181"/>
      <c r="D20" s="181"/>
      <c r="E20" s="181"/>
      <c r="F20" s="181"/>
      <c r="G20" s="17" t="s">
        <v>18</v>
      </c>
      <c r="H20" s="179"/>
      <c r="I20" s="184"/>
      <c r="J20" s="184"/>
      <c r="K20" s="308"/>
      <c r="L20" s="796"/>
      <c r="M20" s="337"/>
      <c r="N20" s="175"/>
      <c r="O20" s="177"/>
      <c r="P20" s="308"/>
      <c r="Q20" s="344"/>
      <c r="R20" s="179"/>
      <c r="S20" s="184"/>
      <c r="T20" s="181"/>
      <c r="U20" s="308"/>
      <c r="V20" s="369"/>
      <c r="W20" s="324"/>
      <c r="X20" s="191"/>
      <c r="Y20" s="159"/>
      <c r="Z20" s="308"/>
      <c r="AA20" s="370"/>
      <c r="AB20" s="157"/>
    </row>
    <row r="21" spans="1:28" ht="83.25" customHeight="1">
      <c r="A21" s="206"/>
      <c r="B21" s="203"/>
      <c r="C21" s="181"/>
      <c r="D21" s="203"/>
      <c r="E21" s="203"/>
      <c r="F21" s="203"/>
      <c r="G21" s="20" t="s">
        <v>19</v>
      </c>
      <c r="H21" s="179"/>
      <c r="I21" s="204"/>
      <c r="J21" s="204"/>
      <c r="K21" s="309"/>
      <c r="L21" s="797"/>
      <c r="M21" s="337"/>
      <c r="N21" s="196"/>
      <c r="O21" s="174"/>
      <c r="P21" s="309"/>
      <c r="Q21" s="346"/>
      <c r="R21" s="179"/>
      <c r="S21" s="204"/>
      <c r="T21" s="203"/>
      <c r="U21" s="309"/>
      <c r="V21" s="349"/>
      <c r="W21" s="324"/>
      <c r="X21" s="192"/>
      <c r="Y21" s="190"/>
      <c r="Z21" s="309"/>
      <c r="AA21" s="310"/>
      <c r="AB21" s="157"/>
    </row>
    <row r="22" spans="1:28" ht="24">
      <c r="A22" s="179" t="s">
        <v>514</v>
      </c>
      <c r="B22" s="181" t="s">
        <v>1219</v>
      </c>
      <c r="C22" s="393">
        <v>1</v>
      </c>
      <c r="D22" s="181" t="s">
        <v>515</v>
      </c>
      <c r="E22" s="181" t="s">
        <v>15</v>
      </c>
      <c r="F22" s="181" t="s">
        <v>16</v>
      </c>
      <c r="G22" s="62" t="s">
        <v>17</v>
      </c>
      <c r="H22" s="179" t="s">
        <v>507</v>
      </c>
      <c r="I22" s="181" t="s">
        <v>516</v>
      </c>
      <c r="J22" s="203" t="s">
        <v>517</v>
      </c>
      <c r="K22" s="161">
        <v>1</v>
      </c>
      <c r="L22" s="793" t="s">
        <v>1220</v>
      </c>
      <c r="M22" s="337" t="s">
        <v>507</v>
      </c>
      <c r="N22" s="177" t="s">
        <v>516</v>
      </c>
      <c r="O22" s="177" t="s">
        <v>1221</v>
      </c>
      <c r="P22" s="161">
        <v>1</v>
      </c>
      <c r="Q22" s="344" t="s">
        <v>1222</v>
      </c>
      <c r="R22" s="179" t="s">
        <v>507</v>
      </c>
      <c r="S22" s="181" t="s">
        <v>516</v>
      </c>
      <c r="T22" s="181" t="s">
        <v>1221</v>
      </c>
      <c r="U22" s="161">
        <v>1</v>
      </c>
      <c r="V22" s="369" t="s">
        <v>1222</v>
      </c>
      <c r="W22" s="324" t="s">
        <v>507</v>
      </c>
      <c r="X22" s="159" t="s">
        <v>516</v>
      </c>
      <c r="Y22" s="159" t="s">
        <v>1221</v>
      </c>
      <c r="Z22" s="161">
        <v>1</v>
      </c>
      <c r="AA22" s="370" t="s">
        <v>1222</v>
      </c>
      <c r="AB22" s="490">
        <f>(+Z22+U22+P22+K22)/4</f>
        <v>1</v>
      </c>
    </row>
    <row r="23" spans="1:28" ht="87" customHeight="1">
      <c r="A23" s="179"/>
      <c r="B23" s="181"/>
      <c r="C23" s="181"/>
      <c r="D23" s="181"/>
      <c r="E23" s="181"/>
      <c r="F23" s="181"/>
      <c r="G23" s="17" t="s">
        <v>18</v>
      </c>
      <c r="H23" s="179"/>
      <c r="I23" s="181"/>
      <c r="J23" s="184"/>
      <c r="K23" s="335"/>
      <c r="L23" s="793"/>
      <c r="M23" s="337"/>
      <c r="N23" s="177"/>
      <c r="O23" s="177"/>
      <c r="P23" s="335"/>
      <c r="Q23" s="344"/>
      <c r="R23" s="179"/>
      <c r="S23" s="181"/>
      <c r="T23" s="181"/>
      <c r="U23" s="335"/>
      <c r="V23" s="369"/>
      <c r="W23" s="324"/>
      <c r="X23" s="159"/>
      <c r="Y23" s="159"/>
      <c r="Z23" s="335"/>
      <c r="AA23" s="370"/>
      <c r="AB23" s="157"/>
    </row>
    <row r="24" spans="1:28" ht="105.75" customHeight="1">
      <c r="A24" s="179"/>
      <c r="B24" s="181"/>
      <c r="C24" s="181"/>
      <c r="D24" s="181"/>
      <c r="E24" s="181"/>
      <c r="F24" s="181"/>
      <c r="G24" s="18" t="s">
        <v>19</v>
      </c>
      <c r="H24" s="179"/>
      <c r="I24" s="181"/>
      <c r="J24" s="204"/>
      <c r="K24" s="335"/>
      <c r="L24" s="793"/>
      <c r="M24" s="337"/>
      <c r="N24" s="177"/>
      <c r="O24" s="177"/>
      <c r="P24" s="335"/>
      <c r="Q24" s="344"/>
      <c r="R24" s="179"/>
      <c r="S24" s="181"/>
      <c r="T24" s="181"/>
      <c r="U24" s="335"/>
      <c r="V24" s="369"/>
      <c r="W24" s="324"/>
      <c r="X24" s="159"/>
      <c r="Y24" s="159"/>
      <c r="Z24" s="335"/>
      <c r="AA24" s="370"/>
      <c r="AB24" s="157"/>
    </row>
    <row r="25" spans="1:28" ht="24">
      <c r="A25" s="179" t="s">
        <v>518</v>
      </c>
      <c r="B25" s="181" t="s">
        <v>519</v>
      </c>
      <c r="C25" s="393">
        <v>1</v>
      </c>
      <c r="D25" s="181" t="s">
        <v>520</v>
      </c>
      <c r="E25" s="181" t="s">
        <v>15</v>
      </c>
      <c r="F25" s="181" t="s">
        <v>16</v>
      </c>
      <c r="G25" s="62" t="s">
        <v>17</v>
      </c>
      <c r="H25" s="179" t="s">
        <v>507</v>
      </c>
      <c r="I25" s="181" t="s">
        <v>1223</v>
      </c>
      <c r="J25" s="203" t="s">
        <v>521</v>
      </c>
      <c r="K25" s="161">
        <v>1</v>
      </c>
      <c r="L25" s="793" t="s">
        <v>1224</v>
      </c>
      <c r="M25" s="337" t="s">
        <v>507</v>
      </c>
      <c r="N25" s="177" t="s">
        <v>1223</v>
      </c>
      <c r="O25" s="177" t="s">
        <v>1225</v>
      </c>
      <c r="P25" s="161">
        <v>1</v>
      </c>
      <c r="Q25" s="344" t="s">
        <v>1226</v>
      </c>
      <c r="R25" s="179" t="s">
        <v>507</v>
      </c>
      <c r="S25" s="181" t="s">
        <v>1227</v>
      </c>
      <c r="T25" s="181" t="s">
        <v>1225</v>
      </c>
      <c r="U25" s="161">
        <v>1</v>
      </c>
      <c r="V25" s="369" t="s">
        <v>1228</v>
      </c>
      <c r="W25" s="324" t="s">
        <v>507</v>
      </c>
      <c r="X25" s="159" t="s">
        <v>1223</v>
      </c>
      <c r="Y25" s="159" t="s">
        <v>1225</v>
      </c>
      <c r="Z25" s="161">
        <v>1</v>
      </c>
      <c r="AA25" s="370" t="s">
        <v>1229</v>
      </c>
      <c r="AB25" s="490">
        <f>(+Z25+U25+P25+K25)/4</f>
        <v>1</v>
      </c>
    </row>
    <row r="26" spans="1:28" ht="36">
      <c r="A26" s="179"/>
      <c r="B26" s="181"/>
      <c r="C26" s="181"/>
      <c r="D26" s="181"/>
      <c r="E26" s="181"/>
      <c r="F26" s="181"/>
      <c r="G26" s="17" t="s">
        <v>18</v>
      </c>
      <c r="H26" s="179"/>
      <c r="I26" s="181"/>
      <c r="J26" s="184"/>
      <c r="K26" s="335"/>
      <c r="L26" s="793"/>
      <c r="M26" s="337"/>
      <c r="N26" s="177"/>
      <c r="O26" s="177"/>
      <c r="P26" s="335"/>
      <c r="Q26" s="344"/>
      <c r="R26" s="179"/>
      <c r="S26" s="181"/>
      <c r="T26" s="181"/>
      <c r="U26" s="335"/>
      <c r="V26" s="369"/>
      <c r="W26" s="324"/>
      <c r="X26" s="159"/>
      <c r="Y26" s="159"/>
      <c r="Z26" s="335"/>
      <c r="AA26" s="370"/>
      <c r="AB26" s="157"/>
    </row>
    <row r="27" spans="1:28" ht="104.25" customHeight="1">
      <c r="A27" s="179"/>
      <c r="B27" s="181"/>
      <c r="C27" s="181"/>
      <c r="D27" s="181"/>
      <c r="E27" s="181"/>
      <c r="F27" s="181"/>
      <c r="G27" s="18" t="s">
        <v>19</v>
      </c>
      <c r="H27" s="179"/>
      <c r="I27" s="181"/>
      <c r="J27" s="204"/>
      <c r="K27" s="335"/>
      <c r="L27" s="793"/>
      <c r="M27" s="337"/>
      <c r="N27" s="177"/>
      <c r="O27" s="177"/>
      <c r="P27" s="335"/>
      <c r="Q27" s="344"/>
      <c r="R27" s="179"/>
      <c r="S27" s="181"/>
      <c r="T27" s="181"/>
      <c r="U27" s="335"/>
      <c r="V27" s="369"/>
      <c r="W27" s="324"/>
      <c r="X27" s="159"/>
      <c r="Y27" s="159"/>
      <c r="Z27" s="335"/>
      <c r="AA27" s="370"/>
      <c r="AB27" s="157"/>
    </row>
    <row r="28" spans="1:28" ht="51" customHeight="1">
      <c r="A28" s="179" t="s">
        <v>522</v>
      </c>
      <c r="B28" s="181" t="s">
        <v>1230</v>
      </c>
      <c r="C28" s="393">
        <v>1</v>
      </c>
      <c r="D28" s="203" t="s">
        <v>523</v>
      </c>
      <c r="E28" s="181" t="s">
        <v>15</v>
      </c>
      <c r="F28" s="181" t="s">
        <v>16</v>
      </c>
      <c r="G28" s="62" t="s">
        <v>17</v>
      </c>
      <c r="H28" s="179" t="s">
        <v>507</v>
      </c>
      <c r="I28" s="181" t="s">
        <v>1231</v>
      </c>
      <c r="J28" s="203" t="s">
        <v>1232</v>
      </c>
      <c r="K28" s="161">
        <v>1</v>
      </c>
      <c r="L28" s="793" t="s">
        <v>1233</v>
      </c>
      <c r="M28" s="337" t="s">
        <v>507</v>
      </c>
      <c r="N28" s="177" t="s">
        <v>1231</v>
      </c>
      <c r="O28" s="177" t="s">
        <v>1234</v>
      </c>
      <c r="P28" s="161">
        <v>1</v>
      </c>
      <c r="Q28" s="344" t="s">
        <v>1235</v>
      </c>
      <c r="R28" s="179" t="s">
        <v>507</v>
      </c>
      <c r="S28" s="181" t="s">
        <v>1231</v>
      </c>
      <c r="T28" s="181" t="s">
        <v>1236</v>
      </c>
      <c r="U28" s="161">
        <v>1</v>
      </c>
      <c r="V28" s="369" t="s">
        <v>1237</v>
      </c>
      <c r="W28" s="324" t="s">
        <v>507</v>
      </c>
      <c r="X28" s="159" t="s">
        <v>1231</v>
      </c>
      <c r="Y28" s="159" t="s">
        <v>1238</v>
      </c>
      <c r="Z28" s="161">
        <v>1</v>
      </c>
      <c r="AA28" s="370" t="s">
        <v>1237</v>
      </c>
      <c r="AB28" s="490">
        <f>(+Z28+U28+P28+K28)/4</f>
        <v>1</v>
      </c>
    </row>
    <row r="29" spans="1:28" ht="36">
      <c r="A29" s="179"/>
      <c r="B29" s="181"/>
      <c r="C29" s="181"/>
      <c r="D29" s="184"/>
      <c r="E29" s="181"/>
      <c r="F29" s="181"/>
      <c r="G29" s="17" t="s">
        <v>18</v>
      </c>
      <c r="H29" s="179"/>
      <c r="I29" s="181"/>
      <c r="J29" s="184"/>
      <c r="K29" s="335"/>
      <c r="L29" s="793"/>
      <c r="M29" s="337"/>
      <c r="N29" s="177"/>
      <c r="O29" s="177"/>
      <c r="P29" s="335"/>
      <c r="Q29" s="344"/>
      <c r="R29" s="179"/>
      <c r="S29" s="181"/>
      <c r="T29" s="181"/>
      <c r="U29" s="335"/>
      <c r="V29" s="369"/>
      <c r="W29" s="324"/>
      <c r="X29" s="159"/>
      <c r="Y29" s="159"/>
      <c r="Z29" s="335"/>
      <c r="AA29" s="370"/>
      <c r="AB29" s="157"/>
    </row>
    <row r="30" spans="1:28" ht="154.5" customHeight="1" thickBot="1">
      <c r="A30" s="180"/>
      <c r="B30" s="182"/>
      <c r="C30" s="181"/>
      <c r="D30" s="185"/>
      <c r="E30" s="182"/>
      <c r="F30" s="182"/>
      <c r="G30" s="19" t="s">
        <v>19</v>
      </c>
      <c r="H30" s="180"/>
      <c r="I30" s="182"/>
      <c r="J30" s="185"/>
      <c r="K30" s="456"/>
      <c r="L30" s="794"/>
      <c r="M30" s="378"/>
      <c r="N30" s="178"/>
      <c r="O30" s="178"/>
      <c r="P30" s="456"/>
      <c r="Q30" s="380"/>
      <c r="R30" s="180"/>
      <c r="S30" s="182"/>
      <c r="T30" s="182"/>
      <c r="U30" s="456"/>
      <c r="V30" s="379"/>
      <c r="W30" s="325"/>
      <c r="X30" s="160"/>
      <c r="Y30" s="160"/>
      <c r="Z30" s="456"/>
      <c r="AA30" s="699"/>
      <c r="AB30" s="157"/>
    </row>
    <row r="31" spans="1:29" ht="15">
      <c r="A31" s="115"/>
      <c r="B31" s="115"/>
      <c r="C31" s="115"/>
      <c r="D31" s="115"/>
      <c r="E31" s="115"/>
      <c r="F31" s="115"/>
      <c r="G31" s="115"/>
      <c r="H31" s="115"/>
      <c r="I31" s="115"/>
      <c r="J31" s="115"/>
      <c r="K31" s="116">
        <v>1</v>
      </c>
      <c r="L31" s="115"/>
      <c r="M31" s="115"/>
      <c r="N31" s="115"/>
      <c r="O31" s="115"/>
      <c r="P31" s="116">
        <v>1</v>
      </c>
      <c r="Q31" s="115"/>
      <c r="R31" s="115"/>
      <c r="S31" s="115"/>
      <c r="T31" s="115"/>
      <c r="U31" s="116"/>
      <c r="V31" s="115"/>
      <c r="W31" s="115"/>
      <c r="X31" s="115"/>
      <c r="Y31" s="115"/>
      <c r="Z31" s="116"/>
      <c r="AA31" s="115"/>
      <c r="AB31" s="123">
        <f>SUM(AB10:AB30)/7</f>
        <v>1</v>
      </c>
      <c r="AC31" s="114"/>
    </row>
  </sheetData>
  <sheetProtection/>
  <mergeCells count="223">
    <mergeCell ref="AB28:AB30"/>
    <mergeCell ref="AB8:AB9"/>
    <mergeCell ref="AB10:AB12"/>
    <mergeCell ref="AB13:AB15"/>
    <mergeCell ref="AB16:AB18"/>
    <mergeCell ref="AB19:AB21"/>
    <mergeCell ref="AB22:AB24"/>
    <mergeCell ref="AB25:AB27"/>
    <mergeCell ref="Z10:Z12"/>
    <mergeCell ref="AA10:AA12"/>
    <mergeCell ref="Z13:Z15"/>
    <mergeCell ref="AA13:AA15"/>
    <mergeCell ref="P10:P12"/>
    <mergeCell ref="Q10:Q12"/>
    <mergeCell ref="R10:R12"/>
    <mergeCell ref="Q13:Q15"/>
    <mergeCell ref="V10:V12"/>
    <mergeCell ref="W10:W12"/>
    <mergeCell ref="I16:I18"/>
    <mergeCell ref="A13:A15"/>
    <mergeCell ref="B13:B15"/>
    <mergeCell ref="C13:C15"/>
    <mergeCell ref="D13:D15"/>
    <mergeCell ref="J16:J18"/>
    <mergeCell ref="H16:H18"/>
    <mergeCell ref="U16:U18"/>
    <mergeCell ref="R13:R15"/>
    <mergeCell ref="S10:S12"/>
    <mergeCell ref="L13:L15"/>
    <mergeCell ref="M13:M15"/>
    <mergeCell ref="M10:M12"/>
    <mergeCell ref="N10:N12"/>
    <mergeCell ref="O10:O12"/>
    <mergeCell ref="T10:T12"/>
    <mergeCell ref="U10:U12"/>
    <mergeCell ref="L19:L21"/>
    <mergeCell ref="O19:O21"/>
    <mergeCell ref="N16:N18"/>
    <mergeCell ref="X13:X15"/>
    <mergeCell ref="Y13:Y15"/>
    <mergeCell ref="W16:W18"/>
    <mergeCell ref="X16:X18"/>
    <mergeCell ref="N13:N15"/>
    <mergeCell ref="O13:O15"/>
    <mergeCell ref="P13:P15"/>
    <mergeCell ref="I22:I24"/>
    <mergeCell ref="J22:J24"/>
    <mergeCell ref="K22:K24"/>
    <mergeCell ref="L22:L24"/>
    <mergeCell ref="W19:W21"/>
    <mergeCell ref="X19:X21"/>
    <mergeCell ref="M19:M21"/>
    <mergeCell ref="N19:N21"/>
    <mergeCell ref="U19:U21"/>
    <mergeCell ref="V19:V21"/>
    <mergeCell ref="J25:J27"/>
    <mergeCell ref="K25:K27"/>
    <mergeCell ref="L25:L27"/>
    <mergeCell ref="N25:N27"/>
    <mergeCell ref="O25:O27"/>
    <mergeCell ref="S22:S24"/>
    <mergeCell ref="N22:N24"/>
    <mergeCell ref="O22:O24"/>
    <mergeCell ref="P22:P24"/>
    <mergeCell ref="Q22:Q24"/>
    <mergeCell ref="A1:B4"/>
    <mergeCell ref="C1:AA4"/>
    <mergeCell ref="A5:B5"/>
    <mergeCell ref="C5:AA5"/>
    <mergeCell ref="A6:AA6"/>
    <mergeCell ref="A7:G7"/>
    <mergeCell ref="H7:L7"/>
    <mergeCell ref="M7:Q7"/>
    <mergeCell ref="R7:V7"/>
    <mergeCell ref="W7:AA7"/>
    <mergeCell ref="A8:A9"/>
    <mergeCell ref="B8:B9"/>
    <mergeCell ref="C8:C9"/>
    <mergeCell ref="D8:D9"/>
    <mergeCell ref="E8:E9"/>
    <mergeCell ref="F8:F9"/>
    <mergeCell ref="G8:G9"/>
    <mergeCell ref="H8:I8"/>
    <mergeCell ref="J8:J9"/>
    <mergeCell ref="K8:K9"/>
    <mergeCell ref="L8:L9"/>
    <mergeCell ref="M8:N8"/>
    <mergeCell ref="O8:O9"/>
    <mergeCell ref="P8:P9"/>
    <mergeCell ref="Q8:Q9"/>
    <mergeCell ref="R8:S8"/>
    <mergeCell ref="T8:T9"/>
    <mergeCell ref="U8:U9"/>
    <mergeCell ref="V8:V9"/>
    <mergeCell ref="W8:X8"/>
    <mergeCell ref="Y8:Y9"/>
    <mergeCell ref="Z8:Z9"/>
    <mergeCell ref="AA8:AA9"/>
    <mergeCell ref="A10:A12"/>
    <mergeCell ref="B10:B12"/>
    <mergeCell ref="C10:C12"/>
    <mergeCell ref="D10:D12"/>
    <mergeCell ref="E10:E12"/>
    <mergeCell ref="F10:F12"/>
    <mergeCell ref="H10:H12"/>
    <mergeCell ref="I10:I12"/>
    <mergeCell ref="J10:J12"/>
    <mergeCell ref="K10:K12"/>
    <mergeCell ref="L10:L12"/>
    <mergeCell ref="X10:X12"/>
    <mergeCell ref="Y10:Y12"/>
    <mergeCell ref="E13:E15"/>
    <mergeCell ref="F13:F15"/>
    <mergeCell ref="H13:H15"/>
    <mergeCell ref="I13:I15"/>
    <mergeCell ref="J13:J15"/>
    <mergeCell ref="K13:K15"/>
    <mergeCell ref="S13:S15"/>
    <mergeCell ref="T13:T15"/>
    <mergeCell ref="U13:U15"/>
    <mergeCell ref="V13:V15"/>
    <mergeCell ref="W13:W15"/>
    <mergeCell ref="A16:A18"/>
    <mergeCell ref="B16:B18"/>
    <mergeCell ref="C16:C18"/>
    <mergeCell ref="D16:D18"/>
    <mergeCell ref="E16:E18"/>
    <mergeCell ref="F16:F18"/>
    <mergeCell ref="O16:O18"/>
    <mergeCell ref="P16:P18"/>
    <mergeCell ref="Q16:Q18"/>
    <mergeCell ref="R16:R18"/>
    <mergeCell ref="S16:S18"/>
    <mergeCell ref="K16:K18"/>
    <mergeCell ref="L16:L18"/>
    <mergeCell ref="M16:M18"/>
    <mergeCell ref="Y16:Y18"/>
    <mergeCell ref="V16:V18"/>
    <mergeCell ref="T16:T18"/>
    <mergeCell ref="Z16:Z18"/>
    <mergeCell ref="AA16:AA18"/>
    <mergeCell ref="A19:A21"/>
    <mergeCell ref="B19:B21"/>
    <mergeCell ref="C19:C21"/>
    <mergeCell ref="D19:D21"/>
    <mergeCell ref="E19:E21"/>
    <mergeCell ref="F19:F21"/>
    <mergeCell ref="H19:H21"/>
    <mergeCell ref="Q19:Q21"/>
    <mergeCell ref="R19:R21"/>
    <mergeCell ref="S19:S21"/>
    <mergeCell ref="T19:T21"/>
    <mergeCell ref="P19:P21"/>
    <mergeCell ref="I19:I21"/>
    <mergeCell ref="J19:J21"/>
    <mergeCell ref="K19:K21"/>
    <mergeCell ref="Y19:Y21"/>
    <mergeCell ref="Z19:Z21"/>
    <mergeCell ref="AA19:AA21"/>
    <mergeCell ref="A22:A24"/>
    <mergeCell ref="B22:B24"/>
    <mergeCell ref="C22:C24"/>
    <mergeCell ref="D22:D24"/>
    <mergeCell ref="E22:E24"/>
    <mergeCell ref="F22:F24"/>
    <mergeCell ref="H22:H24"/>
    <mergeCell ref="M22:M24"/>
    <mergeCell ref="R22:R24"/>
    <mergeCell ref="Z22:Z24"/>
    <mergeCell ref="T22:T24"/>
    <mergeCell ref="U22:U24"/>
    <mergeCell ref="V22:V24"/>
    <mergeCell ref="W22:W24"/>
    <mergeCell ref="X22:X24"/>
    <mergeCell ref="Y22:Y24"/>
    <mergeCell ref="AA22:AA24"/>
    <mergeCell ref="A25:A27"/>
    <mergeCell ref="B25:B27"/>
    <mergeCell ref="C25:C27"/>
    <mergeCell ref="D25:D27"/>
    <mergeCell ref="E25:E27"/>
    <mergeCell ref="F25:F27"/>
    <mergeCell ref="H25:H27"/>
    <mergeCell ref="I25:I27"/>
    <mergeCell ref="M25:M27"/>
    <mergeCell ref="P25:P27"/>
    <mergeCell ref="Q25:Q27"/>
    <mergeCell ref="R25:R27"/>
    <mergeCell ref="V25:V27"/>
    <mergeCell ref="W25:W27"/>
    <mergeCell ref="X25:X27"/>
    <mergeCell ref="S25:S27"/>
    <mergeCell ref="T25:T27"/>
    <mergeCell ref="U25:U27"/>
    <mergeCell ref="Y25:Y27"/>
    <mergeCell ref="Z25:Z27"/>
    <mergeCell ref="AA25:AA27"/>
    <mergeCell ref="A28:A30"/>
    <mergeCell ref="B28:B30"/>
    <mergeCell ref="C28:C30"/>
    <mergeCell ref="D28:D30"/>
    <mergeCell ref="E28:E30"/>
    <mergeCell ref="F28:F30"/>
    <mergeCell ref="H28:H30"/>
    <mergeCell ref="V28:V30"/>
    <mergeCell ref="I28:I30"/>
    <mergeCell ref="J28:J30"/>
    <mergeCell ref="K28:K30"/>
    <mergeCell ref="L28:L30"/>
    <mergeCell ref="M28:M30"/>
    <mergeCell ref="N28:N30"/>
    <mergeCell ref="T28:T30"/>
    <mergeCell ref="U28:U30"/>
    <mergeCell ref="W28:W30"/>
    <mergeCell ref="X28:X30"/>
    <mergeCell ref="Y28:Y30"/>
    <mergeCell ref="Z28:Z30"/>
    <mergeCell ref="AA28:AA30"/>
    <mergeCell ref="O28:O30"/>
    <mergeCell ref="P28:P30"/>
    <mergeCell ref="Q28:Q30"/>
    <mergeCell ref="R28:R30"/>
    <mergeCell ref="S28:S30"/>
  </mergeCells>
  <printOptions/>
  <pageMargins left="0.7" right="0.7" top="0.75" bottom="0.75" header="0.3" footer="0.3"/>
  <pageSetup orientation="portrait" r:id="rId2"/>
  <drawing r:id="rId1"/>
</worksheet>
</file>

<file path=xl/worksheets/sheet15.xml><?xml version="1.0" encoding="utf-8"?>
<worksheet xmlns="http://schemas.openxmlformats.org/spreadsheetml/2006/main" xmlns:r="http://schemas.openxmlformats.org/officeDocument/2006/relationships">
  <sheetPr>
    <tabColor rgb="FFC00000"/>
  </sheetPr>
  <dimension ref="A1:AB45"/>
  <sheetViews>
    <sheetView zoomScalePageLayoutView="0" workbookViewId="0" topLeftCell="Q31">
      <selection activeCell="A11" sqref="A11:AB43"/>
    </sheetView>
  </sheetViews>
  <sheetFormatPr defaultColWidth="11.421875" defaultRowHeight="15"/>
  <cols>
    <col min="1" max="1" width="40.421875" style="31" customWidth="1"/>
    <col min="2" max="2" width="29.7109375" style="31" customWidth="1"/>
    <col min="3" max="3" width="11.421875" style="31" customWidth="1"/>
    <col min="4" max="4" width="21.421875" style="31" customWidth="1"/>
    <col min="5" max="5" width="20.421875" style="31" customWidth="1"/>
    <col min="6" max="6" width="11.421875" style="31" customWidth="1"/>
    <col min="7" max="7" width="18.7109375" style="31" customWidth="1"/>
    <col min="8" max="8" width="16.00390625" style="31" customWidth="1"/>
    <col min="9" max="9" width="11.421875" style="31" customWidth="1"/>
    <col min="10" max="10" width="31.00390625" style="31" customWidth="1"/>
    <col min="11" max="11" width="13.8515625" style="31" customWidth="1"/>
    <col min="12" max="12" width="29.28125" style="31" customWidth="1"/>
    <col min="13" max="13" width="18.00390625" style="31" customWidth="1"/>
    <col min="14" max="14" width="11.421875" style="31" customWidth="1"/>
    <col min="15" max="15" width="22.7109375" style="31" customWidth="1"/>
    <col min="16" max="16" width="14.57421875" style="31" customWidth="1"/>
    <col min="17" max="17" width="27.57421875" style="31" customWidth="1"/>
    <col min="18" max="18" width="17.57421875" style="31" customWidth="1"/>
    <col min="19" max="19" width="11.421875" style="31" customWidth="1"/>
    <col min="20" max="20" width="28.8515625" style="31" customWidth="1"/>
    <col min="21" max="21" width="11.421875" style="31" customWidth="1"/>
    <col min="22" max="22" width="22.57421875" style="31" customWidth="1"/>
    <col min="23" max="23" width="16.00390625" style="31" customWidth="1"/>
    <col min="24" max="24" width="11.421875" style="31" customWidth="1"/>
    <col min="25" max="25" width="22.57421875" style="31" customWidth="1"/>
    <col min="26" max="26" width="11.421875" style="31" customWidth="1"/>
    <col min="27" max="27" width="23.00390625" style="31" customWidth="1"/>
    <col min="28" max="16384" width="11.421875" style="31" customWidth="1"/>
  </cols>
  <sheetData>
    <row r="1" spans="1:27" ht="15" customHeight="1">
      <c r="A1" s="809"/>
      <c r="B1" s="810"/>
      <c r="C1" s="267" t="s">
        <v>524</v>
      </c>
      <c r="D1" s="232"/>
      <c r="E1" s="232"/>
      <c r="F1" s="232"/>
      <c r="G1" s="232"/>
      <c r="H1" s="232"/>
      <c r="I1" s="232"/>
      <c r="J1" s="232"/>
      <c r="K1" s="232"/>
      <c r="L1" s="232"/>
      <c r="M1" s="232"/>
      <c r="N1" s="232"/>
      <c r="O1" s="232"/>
      <c r="P1" s="232"/>
      <c r="Q1" s="232"/>
      <c r="R1" s="232"/>
      <c r="S1" s="232"/>
      <c r="T1" s="232"/>
      <c r="U1" s="232"/>
      <c r="V1" s="232"/>
      <c r="W1" s="232"/>
      <c r="X1" s="232"/>
      <c r="Y1" s="232"/>
      <c r="Z1" s="232"/>
      <c r="AA1" s="233"/>
    </row>
    <row r="2" spans="1:27" ht="15" customHeight="1">
      <c r="A2" s="811"/>
      <c r="B2" s="812"/>
      <c r="C2" s="268"/>
      <c r="D2" s="234"/>
      <c r="E2" s="234"/>
      <c r="F2" s="234"/>
      <c r="G2" s="234"/>
      <c r="H2" s="234"/>
      <c r="I2" s="234"/>
      <c r="J2" s="234"/>
      <c r="K2" s="234"/>
      <c r="L2" s="234"/>
      <c r="M2" s="234"/>
      <c r="N2" s="234"/>
      <c r="O2" s="234"/>
      <c r="P2" s="234"/>
      <c r="Q2" s="234"/>
      <c r="R2" s="234"/>
      <c r="S2" s="234"/>
      <c r="T2" s="234"/>
      <c r="U2" s="234"/>
      <c r="V2" s="234"/>
      <c r="W2" s="234"/>
      <c r="X2" s="234"/>
      <c r="Y2" s="234"/>
      <c r="Z2" s="234"/>
      <c r="AA2" s="235"/>
    </row>
    <row r="3" spans="1:27" ht="15" customHeight="1">
      <c r="A3" s="811"/>
      <c r="B3" s="812"/>
      <c r="C3" s="268"/>
      <c r="D3" s="234"/>
      <c r="E3" s="234"/>
      <c r="F3" s="234"/>
      <c r="G3" s="234"/>
      <c r="H3" s="234"/>
      <c r="I3" s="234"/>
      <c r="J3" s="234"/>
      <c r="K3" s="234"/>
      <c r="L3" s="234"/>
      <c r="M3" s="234"/>
      <c r="N3" s="234"/>
      <c r="O3" s="234"/>
      <c r="P3" s="234"/>
      <c r="Q3" s="234"/>
      <c r="R3" s="234"/>
      <c r="S3" s="234"/>
      <c r="T3" s="234"/>
      <c r="U3" s="234"/>
      <c r="V3" s="234"/>
      <c r="W3" s="234"/>
      <c r="X3" s="234"/>
      <c r="Y3" s="234"/>
      <c r="Z3" s="234"/>
      <c r="AA3" s="235"/>
    </row>
    <row r="4" spans="1:27" ht="24" customHeight="1">
      <c r="A4" s="813"/>
      <c r="B4" s="814"/>
      <c r="C4" s="268"/>
      <c r="D4" s="234"/>
      <c r="E4" s="234"/>
      <c r="F4" s="234"/>
      <c r="G4" s="234"/>
      <c r="H4" s="234"/>
      <c r="I4" s="234"/>
      <c r="J4" s="234"/>
      <c r="K4" s="234"/>
      <c r="L4" s="234"/>
      <c r="M4" s="234"/>
      <c r="N4" s="234"/>
      <c r="O4" s="234"/>
      <c r="P4" s="234"/>
      <c r="Q4" s="234"/>
      <c r="R4" s="234"/>
      <c r="S4" s="234"/>
      <c r="T4" s="234"/>
      <c r="U4" s="234"/>
      <c r="V4" s="234"/>
      <c r="W4" s="234"/>
      <c r="X4" s="234"/>
      <c r="Y4" s="234"/>
      <c r="Z4" s="234"/>
      <c r="AA4" s="235"/>
    </row>
    <row r="5" spans="1:27" ht="12.75">
      <c r="A5" s="792" t="s">
        <v>0</v>
      </c>
      <c r="B5" s="661"/>
      <c r="C5" s="269"/>
      <c r="D5" s="236"/>
      <c r="E5" s="236"/>
      <c r="F5" s="236"/>
      <c r="G5" s="236"/>
      <c r="H5" s="236"/>
      <c r="I5" s="236"/>
      <c r="J5" s="236"/>
      <c r="K5" s="236"/>
      <c r="L5" s="236"/>
      <c r="M5" s="236"/>
      <c r="N5" s="236"/>
      <c r="O5" s="236"/>
      <c r="P5" s="236"/>
      <c r="Q5" s="236"/>
      <c r="R5" s="236"/>
      <c r="S5" s="236"/>
      <c r="T5" s="236"/>
      <c r="U5" s="236"/>
      <c r="V5" s="236"/>
      <c r="W5" s="236"/>
      <c r="X5" s="236"/>
      <c r="Y5" s="236"/>
      <c r="Z5" s="236"/>
      <c r="AA5" s="237"/>
    </row>
    <row r="6" spans="1:27" ht="12.75">
      <c r="A6" s="789" t="s">
        <v>900</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815"/>
    </row>
    <row r="7" spans="1:27" ht="13.5" thickBot="1">
      <c r="A7" s="816" t="s">
        <v>901</v>
      </c>
      <c r="B7" s="817"/>
      <c r="C7" s="817"/>
      <c r="D7" s="817"/>
      <c r="E7" s="817"/>
      <c r="F7" s="817"/>
      <c r="G7" s="817"/>
      <c r="H7" s="818"/>
      <c r="I7" s="818"/>
      <c r="J7" s="818"/>
      <c r="K7" s="818"/>
      <c r="L7" s="818"/>
      <c r="M7" s="818"/>
      <c r="N7" s="818"/>
      <c r="O7" s="818"/>
      <c r="P7" s="818"/>
      <c r="Q7" s="818"/>
      <c r="R7" s="818"/>
      <c r="S7" s="818"/>
      <c r="T7" s="818"/>
      <c r="U7" s="818"/>
      <c r="V7" s="818"/>
      <c r="W7" s="818"/>
      <c r="X7" s="818"/>
      <c r="Y7" s="818"/>
      <c r="Z7" s="818"/>
      <c r="AA7" s="819"/>
    </row>
    <row r="8" spans="1:27" ht="15.75" customHeight="1" thickBot="1">
      <c r="A8" s="804"/>
      <c r="B8" s="805"/>
      <c r="C8" s="805"/>
      <c r="D8" s="805"/>
      <c r="E8" s="805"/>
      <c r="F8" s="805"/>
      <c r="G8" s="805"/>
      <c r="H8" s="806" t="s">
        <v>22</v>
      </c>
      <c r="I8" s="807"/>
      <c r="J8" s="807"/>
      <c r="K8" s="807"/>
      <c r="L8" s="808"/>
      <c r="M8" s="280" t="s">
        <v>23</v>
      </c>
      <c r="N8" s="281"/>
      <c r="O8" s="281"/>
      <c r="P8" s="281"/>
      <c r="Q8" s="282"/>
      <c r="R8" s="283" t="s">
        <v>24</v>
      </c>
      <c r="S8" s="284"/>
      <c r="T8" s="284"/>
      <c r="U8" s="284"/>
      <c r="V8" s="285"/>
      <c r="W8" s="286" t="s">
        <v>25</v>
      </c>
      <c r="X8" s="287"/>
      <c r="Y8" s="287"/>
      <c r="Z8" s="287"/>
      <c r="AA8" s="288"/>
    </row>
    <row r="9" spans="1:28" ht="12.75">
      <c r="A9" s="501" t="s">
        <v>20</v>
      </c>
      <c r="B9" s="502" t="s">
        <v>2</v>
      </c>
      <c r="C9" s="502" t="s">
        <v>320</v>
      </c>
      <c r="D9" s="502" t="s">
        <v>21</v>
      </c>
      <c r="E9" s="502" t="s">
        <v>4</v>
      </c>
      <c r="F9" s="502" t="s">
        <v>5</v>
      </c>
      <c r="G9" s="522" t="s">
        <v>6</v>
      </c>
      <c r="H9" s="501" t="s">
        <v>7</v>
      </c>
      <c r="I9" s="502"/>
      <c r="J9" s="503" t="s">
        <v>438</v>
      </c>
      <c r="K9" s="820" t="s">
        <v>11</v>
      </c>
      <c r="L9" s="521" t="s">
        <v>8</v>
      </c>
      <c r="M9" s="501" t="s">
        <v>7</v>
      </c>
      <c r="N9" s="502"/>
      <c r="O9" s="502" t="s">
        <v>3</v>
      </c>
      <c r="P9" s="820" t="s">
        <v>12</v>
      </c>
      <c r="Q9" s="521" t="s">
        <v>8</v>
      </c>
      <c r="R9" s="501" t="s">
        <v>7</v>
      </c>
      <c r="S9" s="502"/>
      <c r="T9" s="502" t="s">
        <v>3</v>
      </c>
      <c r="U9" s="820" t="s">
        <v>13</v>
      </c>
      <c r="V9" s="521" t="s">
        <v>8</v>
      </c>
      <c r="W9" s="501" t="s">
        <v>7</v>
      </c>
      <c r="X9" s="502"/>
      <c r="Y9" s="502" t="s">
        <v>3</v>
      </c>
      <c r="Z9" s="820" t="s">
        <v>14</v>
      </c>
      <c r="AA9" s="521" t="s">
        <v>8</v>
      </c>
      <c r="AB9" s="259" t="s">
        <v>1118</v>
      </c>
    </row>
    <row r="10" spans="1:28" ht="24">
      <c r="A10" s="439"/>
      <c r="B10" s="383"/>
      <c r="C10" s="383"/>
      <c r="D10" s="383"/>
      <c r="E10" s="383"/>
      <c r="F10" s="383"/>
      <c r="G10" s="211"/>
      <c r="H10" s="30" t="s">
        <v>9</v>
      </c>
      <c r="I10" s="9" t="s">
        <v>10</v>
      </c>
      <c r="J10" s="214"/>
      <c r="K10" s="821"/>
      <c r="L10" s="466"/>
      <c r="M10" s="10" t="s">
        <v>9</v>
      </c>
      <c r="N10" s="9" t="s">
        <v>10</v>
      </c>
      <c r="O10" s="383"/>
      <c r="P10" s="821"/>
      <c r="Q10" s="466"/>
      <c r="R10" s="10" t="s">
        <v>9</v>
      </c>
      <c r="S10" s="9" t="s">
        <v>10</v>
      </c>
      <c r="T10" s="383"/>
      <c r="U10" s="821"/>
      <c r="V10" s="466"/>
      <c r="W10" s="10" t="s">
        <v>9</v>
      </c>
      <c r="X10" s="9" t="s">
        <v>10</v>
      </c>
      <c r="Y10" s="383"/>
      <c r="Z10" s="821"/>
      <c r="AA10" s="466"/>
      <c r="AB10" s="260"/>
    </row>
    <row r="11" spans="1:28" ht="24" customHeight="1">
      <c r="A11" s="822" t="s">
        <v>1239</v>
      </c>
      <c r="B11" s="823" t="s">
        <v>273</v>
      </c>
      <c r="C11" s="826">
        <v>1</v>
      </c>
      <c r="D11" s="823" t="s">
        <v>525</v>
      </c>
      <c r="E11" s="823" t="s">
        <v>15</v>
      </c>
      <c r="F11" s="823" t="s">
        <v>16</v>
      </c>
      <c r="G11" s="118" t="s">
        <v>17</v>
      </c>
      <c r="H11" s="824" t="s">
        <v>526</v>
      </c>
      <c r="I11" s="825" t="s">
        <v>527</v>
      </c>
      <c r="J11" s="882" t="s">
        <v>528</v>
      </c>
      <c r="K11" s="835">
        <v>0.92</v>
      </c>
      <c r="L11" s="553" t="s">
        <v>529</v>
      </c>
      <c r="M11" s="879" t="s">
        <v>526</v>
      </c>
      <c r="N11" s="868" t="s">
        <v>527</v>
      </c>
      <c r="O11" s="829" t="s">
        <v>528</v>
      </c>
      <c r="P11" s="832">
        <v>0.94</v>
      </c>
      <c r="Q11" s="834" t="s">
        <v>788</v>
      </c>
      <c r="R11" s="434" t="s">
        <v>526</v>
      </c>
      <c r="S11" s="165" t="s">
        <v>527</v>
      </c>
      <c r="T11" s="187" t="s">
        <v>528</v>
      </c>
      <c r="U11" s="848">
        <v>0.96</v>
      </c>
      <c r="V11" s="441" t="s">
        <v>1240</v>
      </c>
      <c r="W11" s="841" t="s">
        <v>526</v>
      </c>
      <c r="X11" s="850" t="s">
        <v>527</v>
      </c>
      <c r="Y11" s="851" t="s">
        <v>1241</v>
      </c>
      <c r="Z11" s="827">
        <v>0.98</v>
      </c>
      <c r="AA11" s="847" t="s">
        <v>1242</v>
      </c>
      <c r="AB11" s="909">
        <f>(+Z11+U11+P11+K11)/4</f>
        <v>0.95</v>
      </c>
    </row>
    <row r="12" spans="1:28" ht="24">
      <c r="A12" s="822"/>
      <c r="B12" s="823"/>
      <c r="C12" s="823"/>
      <c r="D12" s="823"/>
      <c r="E12" s="823"/>
      <c r="F12" s="823"/>
      <c r="G12" s="17" t="s">
        <v>18</v>
      </c>
      <c r="H12" s="824"/>
      <c r="I12" s="825"/>
      <c r="J12" s="883"/>
      <c r="K12" s="836"/>
      <c r="L12" s="553"/>
      <c r="M12" s="880"/>
      <c r="N12" s="868"/>
      <c r="O12" s="830"/>
      <c r="P12" s="833"/>
      <c r="Q12" s="834"/>
      <c r="R12" s="434"/>
      <c r="S12" s="165"/>
      <c r="T12" s="188"/>
      <c r="U12" s="849"/>
      <c r="V12" s="441"/>
      <c r="W12" s="841"/>
      <c r="X12" s="850"/>
      <c r="Y12" s="852"/>
      <c r="Z12" s="828"/>
      <c r="AA12" s="847"/>
      <c r="AB12" s="157"/>
    </row>
    <row r="13" spans="1:28" ht="61.5" customHeight="1">
      <c r="A13" s="822"/>
      <c r="B13" s="823"/>
      <c r="C13" s="823"/>
      <c r="D13" s="823"/>
      <c r="E13" s="823"/>
      <c r="F13" s="823"/>
      <c r="G13" s="18" t="s">
        <v>19</v>
      </c>
      <c r="H13" s="824"/>
      <c r="I13" s="825"/>
      <c r="J13" s="884"/>
      <c r="K13" s="837"/>
      <c r="L13" s="553"/>
      <c r="M13" s="881"/>
      <c r="N13" s="868"/>
      <c r="O13" s="831"/>
      <c r="P13" s="833"/>
      <c r="Q13" s="834"/>
      <c r="R13" s="434"/>
      <c r="S13" s="165"/>
      <c r="T13" s="189"/>
      <c r="U13" s="849"/>
      <c r="V13" s="441"/>
      <c r="W13" s="841"/>
      <c r="X13" s="850"/>
      <c r="Y13" s="853"/>
      <c r="Z13" s="828"/>
      <c r="AA13" s="847"/>
      <c r="AB13" s="157"/>
    </row>
    <row r="14" spans="1:28" ht="24" customHeight="1">
      <c r="A14" s="822" t="s">
        <v>275</v>
      </c>
      <c r="B14" s="823" t="s">
        <v>276</v>
      </c>
      <c r="C14" s="826">
        <v>1</v>
      </c>
      <c r="D14" s="823" t="s">
        <v>530</v>
      </c>
      <c r="E14" s="823" t="s">
        <v>15</v>
      </c>
      <c r="F14" s="823" t="s">
        <v>16</v>
      </c>
      <c r="G14" s="118" t="s">
        <v>17</v>
      </c>
      <c r="H14" s="824" t="s">
        <v>526</v>
      </c>
      <c r="I14" s="825" t="s">
        <v>527</v>
      </c>
      <c r="J14" s="882" t="s">
        <v>531</v>
      </c>
      <c r="K14" s="854">
        <v>0.85</v>
      </c>
      <c r="L14" s="556" t="s">
        <v>532</v>
      </c>
      <c r="M14" s="866" t="s">
        <v>526</v>
      </c>
      <c r="N14" s="868" t="s">
        <v>527</v>
      </c>
      <c r="O14" s="829" t="s">
        <v>531</v>
      </c>
      <c r="P14" s="871">
        <v>0.87</v>
      </c>
      <c r="Q14" s="873" t="s">
        <v>532</v>
      </c>
      <c r="R14" s="434" t="s">
        <v>526</v>
      </c>
      <c r="S14" s="165" t="s">
        <v>527</v>
      </c>
      <c r="T14" s="165" t="s">
        <v>1243</v>
      </c>
      <c r="U14" s="877">
        <v>0.91</v>
      </c>
      <c r="V14" s="441" t="s">
        <v>532</v>
      </c>
      <c r="W14" s="841" t="s">
        <v>526</v>
      </c>
      <c r="X14" s="850" t="s">
        <v>527</v>
      </c>
      <c r="Y14" s="850" t="s">
        <v>1243</v>
      </c>
      <c r="Z14" s="858">
        <v>0.91</v>
      </c>
      <c r="AA14" s="847" t="s">
        <v>532</v>
      </c>
      <c r="AB14" s="909">
        <f>(+Z14+U14+P14+K14)/4</f>
        <v>0.885</v>
      </c>
    </row>
    <row r="15" spans="1:28" ht="24">
      <c r="A15" s="822"/>
      <c r="B15" s="823"/>
      <c r="C15" s="823"/>
      <c r="D15" s="823"/>
      <c r="E15" s="823"/>
      <c r="F15" s="823"/>
      <c r="G15" s="17" t="s">
        <v>18</v>
      </c>
      <c r="H15" s="824"/>
      <c r="I15" s="825"/>
      <c r="J15" s="883"/>
      <c r="K15" s="855"/>
      <c r="L15" s="556"/>
      <c r="M15" s="866"/>
      <c r="N15" s="868"/>
      <c r="O15" s="830"/>
      <c r="P15" s="872"/>
      <c r="Q15" s="873"/>
      <c r="R15" s="434"/>
      <c r="S15" s="165"/>
      <c r="T15" s="165"/>
      <c r="U15" s="878"/>
      <c r="V15" s="441"/>
      <c r="W15" s="841"/>
      <c r="X15" s="850"/>
      <c r="Y15" s="850"/>
      <c r="Z15" s="859"/>
      <c r="AA15" s="847"/>
      <c r="AB15" s="157"/>
    </row>
    <row r="16" spans="1:28" ht="64.5" customHeight="1">
      <c r="A16" s="822"/>
      <c r="B16" s="823"/>
      <c r="C16" s="823"/>
      <c r="D16" s="823"/>
      <c r="E16" s="823"/>
      <c r="F16" s="823"/>
      <c r="G16" s="18" t="s">
        <v>19</v>
      </c>
      <c r="H16" s="824"/>
      <c r="I16" s="825"/>
      <c r="J16" s="884"/>
      <c r="K16" s="855"/>
      <c r="L16" s="556"/>
      <c r="M16" s="866"/>
      <c r="N16" s="868"/>
      <c r="O16" s="831"/>
      <c r="P16" s="872"/>
      <c r="Q16" s="873"/>
      <c r="R16" s="434"/>
      <c r="S16" s="165"/>
      <c r="T16" s="165"/>
      <c r="U16" s="878"/>
      <c r="V16" s="441"/>
      <c r="W16" s="841"/>
      <c r="X16" s="850"/>
      <c r="Y16" s="850"/>
      <c r="Z16" s="859"/>
      <c r="AA16" s="847"/>
      <c r="AB16" s="157"/>
    </row>
    <row r="17" spans="1:28" ht="24" customHeight="1">
      <c r="A17" s="822" t="s">
        <v>533</v>
      </c>
      <c r="B17" s="823" t="s">
        <v>277</v>
      </c>
      <c r="C17" s="826">
        <v>1</v>
      </c>
      <c r="D17" s="823" t="s">
        <v>534</v>
      </c>
      <c r="E17" s="823" t="s">
        <v>15</v>
      </c>
      <c r="F17" s="823" t="s">
        <v>16</v>
      </c>
      <c r="G17" s="118" t="s">
        <v>17</v>
      </c>
      <c r="H17" s="824" t="s">
        <v>526</v>
      </c>
      <c r="I17" s="825" t="s">
        <v>527</v>
      </c>
      <c r="J17" s="882" t="s">
        <v>278</v>
      </c>
      <c r="K17" s="854">
        <v>0.85</v>
      </c>
      <c r="L17" s="553" t="s">
        <v>535</v>
      </c>
      <c r="M17" s="866" t="s">
        <v>526</v>
      </c>
      <c r="N17" s="868" t="s">
        <v>527</v>
      </c>
      <c r="O17" s="829" t="s">
        <v>278</v>
      </c>
      <c r="P17" s="871">
        <v>0.89</v>
      </c>
      <c r="Q17" s="834" t="s">
        <v>535</v>
      </c>
      <c r="R17" s="434" t="s">
        <v>526</v>
      </c>
      <c r="S17" s="165" t="s">
        <v>527</v>
      </c>
      <c r="T17" s="187" t="s">
        <v>278</v>
      </c>
      <c r="U17" s="877">
        <v>0.92</v>
      </c>
      <c r="V17" s="491" t="s">
        <v>535</v>
      </c>
      <c r="W17" s="841" t="s">
        <v>526</v>
      </c>
      <c r="X17" s="850" t="s">
        <v>527</v>
      </c>
      <c r="Y17" s="851" t="s">
        <v>278</v>
      </c>
      <c r="Z17" s="858">
        <v>0.92</v>
      </c>
      <c r="AA17" s="838" t="s">
        <v>535</v>
      </c>
      <c r="AB17" s="909">
        <f>(+Z17+U17+P17+K17)/4</f>
        <v>0.895</v>
      </c>
    </row>
    <row r="18" spans="1:28" ht="24">
      <c r="A18" s="822"/>
      <c r="B18" s="823"/>
      <c r="C18" s="823"/>
      <c r="D18" s="823"/>
      <c r="E18" s="823"/>
      <c r="F18" s="823"/>
      <c r="G18" s="17" t="s">
        <v>18</v>
      </c>
      <c r="H18" s="824"/>
      <c r="I18" s="825"/>
      <c r="J18" s="883"/>
      <c r="K18" s="855"/>
      <c r="L18" s="553"/>
      <c r="M18" s="866"/>
      <c r="N18" s="868"/>
      <c r="O18" s="830"/>
      <c r="P18" s="872"/>
      <c r="Q18" s="834"/>
      <c r="R18" s="434"/>
      <c r="S18" s="165"/>
      <c r="T18" s="188"/>
      <c r="U18" s="878"/>
      <c r="V18" s="491"/>
      <c r="W18" s="841"/>
      <c r="X18" s="850"/>
      <c r="Y18" s="852"/>
      <c r="Z18" s="859"/>
      <c r="AA18" s="838"/>
      <c r="AB18" s="157"/>
    </row>
    <row r="19" spans="1:28" ht="57" customHeight="1">
      <c r="A19" s="822"/>
      <c r="B19" s="823"/>
      <c r="C19" s="823"/>
      <c r="D19" s="823"/>
      <c r="E19" s="823"/>
      <c r="F19" s="823"/>
      <c r="G19" s="18" t="s">
        <v>19</v>
      </c>
      <c r="H19" s="824"/>
      <c r="I19" s="825"/>
      <c r="J19" s="884"/>
      <c r="K19" s="855"/>
      <c r="L19" s="553"/>
      <c r="M19" s="866"/>
      <c r="N19" s="868"/>
      <c r="O19" s="831"/>
      <c r="P19" s="872"/>
      <c r="Q19" s="834"/>
      <c r="R19" s="434"/>
      <c r="S19" s="165"/>
      <c r="T19" s="189"/>
      <c r="U19" s="878"/>
      <c r="V19" s="491"/>
      <c r="W19" s="841"/>
      <c r="X19" s="850"/>
      <c r="Y19" s="853"/>
      <c r="Z19" s="859"/>
      <c r="AA19" s="838"/>
      <c r="AB19" s="157"/>
    </row>
    <row r="20" spans="1:28" ht="24" customHeight="1">
      <c r="A20" s="885" t="s">
        <v>279</v>
      </c>
      <c r="B20" s="823" t="s">
        <v>280</v>
      </c>
      <c r="C20" s="826">
        <v>1</v>
      </c>
      <c r="D20" s="823" t="s">
        <v>536</v>
      </c>
      <c r="E20" s="823" t="s">
        <v>15</v>
      </c>
      <c r="F20" s="823" t="s">
        <v>16</v>
      </c>
      <c r="G20" s="118" t="s">
        <v>17</v>
      </c>
      <c r="H20" s="824" t="s">
        <v>526</v>
      </c>
      <c r="I20" s="825" t="s">
        <v>527</v>
      </c>
      <c r="J20" s="882" t="s">
        <v>537</v>
      </c>
      <c r="K20" s="844">
        <v>0.9</v>
      </c>
      <c r="L20" s="553" t="s">
        <v>538</v>
      </c>
      <c r="M20" s="866" t="s">
        <v>526</v>
      </c>
      <c r="N20" s="868" t="s">
        <v>527</v>
      </c>
      <c r="O20" s="829" t="s">
        <v>537</v>
      </c>
      <c r="P20" s="832">
        <v>0.9</v>
      </c>
      <c r="Q20" s="834" t="s">
        <v>538</v>
      </c>
      <c r="R20" s="434" t="s">
        <v>526</v>
      </c>
      <c r="S20" s="165" t="s">
        <v>527</v>
      </c>
      <c r="T20" s="187" t="s">
        <v>537</v>
      </c>
      <c r="U20" s="877">
        <v>0.92</v>
      </c>
      <c r="V20" s="187" t="s">
        <v>537</v>
      </c>
      <c r="W20" s="841" t="s">
        <v>526</v>
      </c>
      <c r="X20" s="850" t="s">
        <v>527</v>
      </c>
      <c r="Y20" s="851" t="s">
        <v>537</v>
      </c>
      <c r="Z20" s="858">
        <v>0.92</v>
      </c>
      <c r="AA20" s="888" t="s">
        <v>537</v>
      </c>
      <c r="AB20" s="909">
        <f>(+Z20+U20+P20+K20)/4</f>
        <v>0.91</v>
      </c>
    </row>
    <row r="21" spans="1:28" ht="24">
      <c r="A21" s="886"/>
      <c r="B21" s="823"/>
      <c r="C21" s="823"/>
      <c r="D21" s="823"/>
      <c r="E21" s="823"/>
      <c r="F21" s="823"/>
      <c r="G21" s="17" t="s">
        <v>18</v>
      </c>
      <c r="H21" s="824"/>
      <c r="I21" s="825"/>
      <c r="J21" s="883"/>
      <c r="K21" s="845"/>
      <c r="L21" s="553"/>
      <c r="M21" s="866"/>
      <c r="N21" s="868"/>
      <c r="O21" s="830"/>
      <c r="P21" s="833"/>
      <c r="Q21" s="834"/>
      <c r="R21" s="434"/>
      <c r="S21" s="165"/>
      <c r="T21" s="188"/>
      <c r="U21" s="878"/>
      <c r="V21" s="188"/>
      <c r="W21" s="841"/>
      <c r="X21" s="850"/>
      <c r="Y21" s="852"/>
      <c r="Z21" s="859"/>
      <c r="AA21" s="889"/>
      <c r="AB21" s="157"/>
    </row>
    <row r="22" spans="1:28" ht="42.75" customHeight="1">
      <c r="A22" s="886"/>
      <c r="B22" s="887"/>
      <c r="C22" s="887"/>
      <c r="D22" s="887"/>
      <c r="E22" s="887"/>
      <c r="F22" s="887"/>
      <c r="G22" s="20" t="s">
        <v>19</v>
      </c>
      <c r="H22" s="891"/>
      <c r="I22" s="882"/>
      <c r="J22" s="884"/>
      <c r="K22" s="892"/>
      <c r="L22" s="543"/>
      <c r="M22" s="866"/>
      <c r="N22" s="868"/>
      <c r="O22" s="831"/>
      <c r="P22" s="893"/>
      <c r="Q22" s="894"/>
      <c r="R22" s="434"/>
      <c r="S22" s="165"/>
      <c r="T22" s="189"/>
      <c r="U22" s="878"/>
      <c r="V22" s="189"/>
      <c r="W22" s="841"/>
      <c r="X22" s="850"/>
      <c r="Y22" s="853"/>
      <c r="Z22" s="859"/>
      <c r="AA22" s="890"/>
      <c r="AB22" s="157"/>
    </row>
    <row r="23" spans="1:28" ht="24" customHeight="1">
      <c r="A23" s="885" t="s">
        <v>281</v>
      </c>
      <c r="B23" s="823" t="s">
        <v>282</v>
      </c>
      <c r="C23" s="826">
        <v>1</v>
      </c>
      <c r="D23" s="823" t="s">
        <v>539</v>
      </c>
      <c r="E23" s="823" t="s">
        <v>15</v>
      </c>
      <c r="F23" s="823" t="s">
        <v>16</v>
      </c>
      <c r="G23" s="118" t="s">
        <v>17</v>
      </c>
      <c r="H23" s="824" t="s">
        <v>526</v>
      </c>
      <c r="I23" s="825" t="s">
        <v>527</v>
      </c>
      <c r="J23" s="882" t="s">
        <v>540</v>
      </c>
      <c r="K23" s="844">
        <v>0.98</v>
      </c>
      <c r="L23" s="553" t="s">
        <v>541</v>
      </c>
      <c r="M23" s="866" t="s">
        <v>526</v>
      </c>
      <c r="N23" s="868" t="s">
        <v>527</v>
      </c>
      <c r="O23" s="901" t="s">
        <v>789</v>
      </c>
      <c r="P23" s="832">
        <v>1</v>
      </c>
      <c r="Q23" s="834" t="s">
        <v>790</v>
      </c>
      <c r="R23" s="434" t="s">
        <v>526</v>
      </c>
      <c r="S23" s="165" t="s">
        <v>527</v>
      </c>
      <c r="T23" s="165" t="s">
        <v>1244</v>
      </c>
      <c r="U23" s="848">
        <v>1</v>
      </c>
      <c r="V23" s="491" t="s">
        <v>790</v>
      </c>
      <c r="W23" s="841" t="s">
        <v>526</v>
      </c>
      <c r="X23" s="850" t="s">
        <v>527</v>
      </c>
      <c r="Y23" s="850" t="s">
        <v>1245</v>
      </c>
      <c r="Z23" s="827">
        <v>1</v>
      </c>
      <c r="AA23" s="895" t="s">
        <v>1246</v>
      </c>
      <c r="AB23" s="909">
        <f>(+Z23+U23+P23+K23)/4</f>
        <v>0.995</v>
      </c>
    </row>
    <row r="24" spans="1:28" ht="24">
      <c r="A24" s="886"/>
      <c r="B24" s="823"/>
      <c r="C24" s="823"/>
      <c r="D24" s="823"/>
      <c r="E24" s="823"/>
      <c r="F24" s="823"/>
      <c r="G24" s="17" t="s">
        <v>18</v>
      </c>
      <c r="H24" s="824"/>
      <c r="I24" s="825"/>
      <c r="J24" s="883"/>
      <c r="K24" s="845"/>
      <c r="L24" s="553"/>
      <c r="M24" s="866"/>
      <c r="N24" s="868"/>
      <c r="O24" s="901"/>
      <c r="P24" s="833"/>
      <c r="Q24" s="834"/>
      <c r="R24" s="434"/>
      <c r="S24" s="165"/>
      <c r="T24" s="165"/>
      <c r="U24" s="849"/>
      <c r="V24" s="491"/>
      <c r="W24" s="841"/>
      <c r="X24" s="850"/>
      <c r="Y24" s="850"/>
      <c r="Z24" s="828"/>
      <c r="AA24" s="896"/>
      <c r="AB24" s="157"/>
    </row>
    <row r="25" spans="1:28" ht="51" customHeight="1">
      <c r="A25" s="886"/>
      <c r="B25" s="887"/>
      <c r="C25" s="887"/>
      <c r="D25" s="887"/>
      <c r="E25" s="887"/>
      <c r="F25" s="887"/>
      <c r="G25" s="20" t="s">
        <v>19</v>
      </c>
      <c r="H25" s="891"/>
      <c r="I25" s="882"/>
      <c r="J25" s="884"/>
      <c r="K25" s="892"/>
      <c r="L25" s="543"/>
      <c r="M25" s="879"/>
      <c r="N25" s="868"/>
      <c r="O25" s="902"/>
      <c r="P25" s="893"/>
      <c r="Q25" s="894"/>
      <c r="R25" s="301"/>
      <c r="S25" s="187"/>
      <c r="T25" s="187"/>
      <c r="U25" s="898"/>
      <c r="V25" s="492"/>
      <c r="W25" s="899"/>
      <c r="X25" s="850"/>
      <c r="Y25" s="851"/>
      <c r="Z25" s="900"/>
      <c r="AA25" s="897"/>
      <c r="AB25" s="157"/>
    </row>
    <row r="26" spans="1:28" ht="24" customHeight="1">
      <c r="A26" s="822" t="s">
        <v>283</v>
      </c>
      <c r="B26" s="823" t="s">
        <v>284</v>
      </c>
      <c r="C26" s="826">
        <v>1</v>
      </c>
      <c r="D26" s="823" t="s">
        <v>542</v>
      </c>
      <c r="E26" s="823" t="s">
        <v>15</v>
      </c>
      <c r="F26" s="823" t="s">
        <v>16</v>
      </c>
      <c r="G26" s="118" t="s">
        <v>17</v>
      </c>
      <c r="H26" s="824" t="s">
        <v>526</v>
      </c>
      <c r="I26" s="825" t="s">
        <v>527</v>
      </c>
      <c r="J26" s="882" t="s">
        <v>543</v>
      </c>
      <c r="K26" s="844">
        <v>1</v>
      </c>
      <c r="L26" s="553" t="s">
        <v>544</v>
      </c>
      <c r="M26" s="866" t="s">
        <v>526</v>
      </c>
      <c r="N26" s="868" t="s">
        <v>527</v>
      </c>
      <c r="O26" s="901" t="s">
        <v>791</v>
      </c>
      <c r="P26" s="832">
        <v>1</v>
      </c>
      <c r="Q26" s="834" t="s">
        <v>792</v>
      </c>
      <c r="R26" s="434" t="s">
        <v>526</v>
      </c>
      <c r="S26" s="187" t="s">
        <v>527</v>
      </c>
      <c r="T26" s="187" t="s">
        <v>543</v>
      </c>
      <c r="U26" s="848">
        <v>1</v>
      </c>
      <c r="V26" s="491" t="s">
        <v>544</v>
      </c>
      <c r="W26" s="841" t="s">
        <v>526</v>
      </c>
      <c r="X26" s="850" t="s">
        <v>527</v>
      </c>
      <c r="Y26" s="851" t="s">
        <v>543</v>
      </c>
      <c r="Z26" s="827">
        <v>1</v>
      </c>
      <c r="AA26" s="838" t="s">
        <v>544</v>
      </c>
      <c r="AB26" s="909">
        <f>(+Z26+U26+P26+K26)/4</f>
        <v>1</v>
      </c>
    </row>
    <row r="27" spans="1:28" ht="24">
      <c r="A27" s="822"/>
      <c r="B27" s="823"/>
      <c r="C27" s="823"/>
      <c r="D27" s="823"/>
      <c r="E27" s="823"/>
      <c r="F27" s="823"/>
      <c r="G27" s="17" t="s">
        <v>18</v>
      </c>
      <c r="H27" s="824"/>
      <c r="I27" s="825"/>
      <c r="J27" s="883"/>
      <c r="K27" s="845"/>
      <c r="L27" s="553"/>
      <c r="M27" s="866"/>
      <c r="N27" s="868"/>
      <c r="O27" s="901"/>
      <c r="P27" s="833"/>
      <c r="Q27" s="834"/>
      <c r="R27" s="434"/>
      <c r="S27" s="188"/>
      <c r="T27" s="188"/>
      <c r="U27" s="849"/>
      <c r="V27" s="491"/>
      <c r="W27" s="841"/>
      <c r="X27" s="850"/>
      <c r="Y27" s="852"/>
      <c r="Z27" s="828"/>
      <c r="AA27" s="838"/>
      <c r="AB27" s="157"/>
    </row>
    <row r="28" spans="1:28" ht="33" customHeight="1">
      <c r="A28" s="822"/>
      <c r="B28" s="887"/>
      <c r="C28" s="887"/>
      <c r="D28" s="823"/>
      <c r="E28" s="823"/>
      <c r="F28" s="823"/>
      <c r="G28" s="18" t="s">
        <v>19</v>
      </c>
      <c r="H28" s="824"/>
      <c r="I28" s="825"/>
      <c r="J28" s="884"/>
      <c r="K28" s="845"/>
      <c r="L28" s="553"/>
      <c r="M28" s="866"/>
      <c r="N28" s="868"/>
      <c r="O28" s="901"/>
      <c r="P28" s="833"/>
      <c r="Q28" s="834"/>
      <c r="R28" s="434"/>
      <c r="S28" s="189"/>
      <c r="T28" s="189"/>
      <c r="U28" s="849"/>
      <c r="V28" s="491"/>
      <c r="W28" s="841"/>
      <c r="X28" s="850"/>
      <c r="Y28" s="853"/>
      <c r="Z28" s="828"/>
      <c r="AA28" s="838"/>
      <c r="AB28" s="157"/>
    </row>
    <row r="29" spans="1:28" ht="24" customHeight="1">
      <c r="A29" s="822" t="s">
        <v>285</v>
      </c>
      <c r="B29" s="823" t="s">
        <v>286</v>
      </c>
      <c r="C29" s="826">
        <v>1</v>
      </c>
      <c r="D29" s="823" t="s">
        <v>545</v>
      </c>
      <c r="E29" s="823" t="s">
        <v>15</v>
      </c>
      <c r="F29" s="823" t="s">
        <v>16</v>
      </c>
      <c r="G29" s="118" t="s">
        <v>17</v>
      </c>
      <c r="H29" s="824" t="s">
        <v>526</v>
      </c>
      <c r="I29" s="825" t="s">
        <v>527</v>
      </c>
      <c r="J29" s="882" t="s">
        <v>546</v>
      </c>
      <c r="K29" s="844">
        <v>1</v>
      </c>
      <c r="L29" s="553" t="s">
        <v>547</v>
      </c>
      <c r="M29" s="866" t="s">
        <v>526</v>
      </c>
      <c r="N29" s="868" t="s">
        <v>527</v>
      </c>
      <c r="O29" s="901" t="s">
        <v>793</v>
      </c>
      <c r="P29" s="832">
        <v>1</v>
      </c>
      <c r="Q29" s="834" t="s">
        <v>794</v>
      </c>
      <c r="R29" s="434" t="s">
        <v>526</v>
      </c>
      <c r="S29" s="187" t="s">
        <v>527</v>
      </c>
      <c r="T29" s="187" t="s">
        <v>546</v>
      </c>
      <c r="U29" s="848">
        <v>1</v>
      </c>
      <c r="V29" s="491" t="s">
        <v>547</v>
      </c>
      <c r="W29" s="841" t="s">
        <v>526</v>
      </c>
      <c r="X29" s="850" t="s">
        <v>527</v>
      </c>
      <c r="Y29" s="851" t="s">
        <v>546</v>
      </c>
      <c r="Z29" s="827">
        <v>1</v>
      </c>
      <c r="AA29" s="838" t="s">
        <v>547</v>
      </c>
      <c r="AB29" s="909">
        <f>(+Z29+U29+P29+K29)/4</f>
        <v>1</v>
      </c>
    </row>
    <row r="30" spans="1:28" ht="24">
      <c r="A30" s="822"/>
      <c r="B30" s="823"/>
      <c r="C30" s="823"/>
      <c r="D30" s="823"/>
      <c r="E30" s="823"/>
      <c r="F30" s="823"/>
      <c r="G30" s="17" t="s">
        <v>18</v>
      </c>
      <c r="H30" s="824"/>
      <c r="I30" s="825"/>
      <c r="J30" s="883"/>
      <c r="K30" s="845"/>
      <c r="L30" s="553"/>
      <c r="M30" s="866"/>
      <c r="N30" s="868"/>
      <c r="O30" s="901"/>
      <c r="P30" s="833"/>
      <c r="Q30" s="834"/>
      <c r="R30" s="434"/>
      <c r="S30" s="188"/>
      <c r="T30" s="188"/>
      <c r="U30" s="849"/>
      <c r="V30" s="491"/>
      <c r="W30" s="841"/>
      <c r="X30" s="850"/>
      <c r="Y30" s="852"/>
      <c r="Z30" s="828"/>
      <c r="AA30" s="838"/>
      <c r="AB30" s="157"/>
    </row>
    <row r="31" spans="1:28" ht="25.5" customHeight="1">
      <c r="A31" s="822"/>
      <c r="B31" s="823"/>
      <c r="C31" s="823"/>
      <c r="D31" s="823"/>
      <c r="E31" s="823"/>
      <c r="F31" s="823"/>
      <c r="G31" s="18" t="s">
        <v>19</v>
      </c>
      <c r="H31" s="824"/>
      <c r="I31" s="825"/>
      <c r="J31" s="884"/>
      <c r="K31" s="845"/>
      <c r="L31" s="553"/>
      <c r="M31" s="866"/>
      <c r="N31" s="868"/>
      <c r="O31" s="901"/>
      <c r="P31" s="833"/>
      <c r="Q31" s="834"/>
      <c r="R31" s="434"/>
      <c r="S31" s="189"/>
      <c r="T31" s="189"/>
      <c r="U31" s="849"/>
      <c r="V31" s="491"/>
      <c r="W31" s="841"/>
      <c r="X31" s="850"/>
      <c r="Y31" s="853"/>
      <c r="Z31" s="828"/>
      <c r="AA31" s="838"/>
      <c r="AB31" s="157"/>
    </row>
    <row r="32" spans="1:28" ht="24" customHeight="1">
      <c r="A32" s="822" t="s">
        <v>287</v>
      </c>
      <c r="B32" s="823" t="s">
        <v>288</v>
      </c>
      <c r="C32" s="826">
        <v>1</v>
      </c>
      <c r="D32" s="823" t="s">
        <v>289</v>
      </c>
      <c r="E32" s="823" t="s">
        <v>15</v>
      </c>
      <c r="F32" s="823" t="s">
        <v>16</v>
      </c>
      <c r="G32" s="118" t="s">
        <v>17</v>
      </c>
      <c r="H32" s="824" t="s">
        <v>526</v>
      </c>
      <c r="I32" s="825" t="s">
        <v>527</v>
      </c>
      <c r="J32" s="882" t="s">
        <v>548</v>
      </c>
      <c r="K32" s="844">
        <v>1</v>
      </c>
      <c r="L32" s="553" t="s">
        <v>549</v>
      </c>
      <c r="M32" s="866" t="s">
        <v>526</v>
      </c>
      <c r="N32" s="868" t="s">
        <v>527</v>
      </c>
      <c r="O32" s="901" t="s">
        <v>795</v>
      </c>
      <c r="P32" s="832">
        <v>1</v>
      </c>
      <c r="Q32" s="834" t="s">
        <v>796</v>
      </c>
      <c r="R32" s="434" t="s">
        <v>526</v>
      </c>
      <c r="S32" s="165" t="s">
        <v>527</v>
      </c>
      <c r="T32" s="167" t="s">
        <v>795</v>
      </c>
      <c r="U32" s="848">
        <v>1</v>
      </c>
      <c r="V32" s="491" t="s">
        <v>796</v>
      </c>
      <c r="W32" s="841" t="s">
        <v>526</v>
      </c>
      <c r="X32" s="850" t="s">
        <v>527</v>
      </c>
      <c r="Y32" s="905" t="s">
        <v>795</v>
      </c>
      <c r="Z32" s="827">
        <v>1</v>
      </c>
      <c r="AA32" s="838" t="s">
        <v>796</v>
      </c>
      <c r="AB32" s="909">
        <f>(+Z32+U32+P32+K32)/4</f>
        <v>1</v>
      </c>
    </row>
    <row r="33" spans="1:28" ht="24">
      <c r="A33" s="822"/>
      <c r="B33" s="823"/>
      <c r="C33" s="823"/>
      <c r="D33" s="823"/>
      <c r="E33" s="823"/>
      <c r="F33" s="823"/>
      <c r="G33" s="17" t="s">
        <v>18</v>
      </c>
      <c r="H33" s="824"/>
      <c r="I33" s="825"/>
      <c r="J33" s="883"/>
      <c r="K33" s="845"/>
      <c r="L33" s="553"/>
      <c r="M33" s="866"/>
      <c r="N33" s="868"/>
      <c r="O33" s="901"/>
      <c r="P33" s="833"/>
      <c r="Q33" s="834"/>
      <c r="R33" s="434"/>
      <c r="S33" s="165"/>
      <c r="T33" s="167"/>
      <c r="U33" s="849"/>
      <c r="V33" s="491"/>
      <c r="W33" s="841"/>
      <c r="X33" s="850"/>
      <c r="Y33" s="905"/>
      <c r="Z33" s="828"/>
      <c r="AA33" s="838"/>
      <c r="AB33" s="157"/>
    </row>
    <row r="34" spans="1:28" ht="55.5" customHeight="1">
      <c r="A34" s="822"/>
      <c r="B34" s="823"/>
      <c r="C34" s="823"/>
      <c r="D34" s="823"/>
      <c r="E34" s="823"/>
      <c r="F34" s="823"/>
      <c r="G34" s="18" t="s">
        <v>19</v>
      </c>
      <c r="H34" s="824"/>
      <c r="I34" s="825"/>
      <c r="J34" s="884"/>
      <c r="K34" s="845"/>
      <c r="L34" s="553"/>
      <c r="M34" s="866"/>
      <c r="N34" s="868"/>
      <c r="O34" s="901"/>
      <c r="P34" s="833"/>
      <c r="Q34" s="834"/>
      <c r="R34" s="434"/>
      <c r="S34" s="165"/>
      <c r="T34" s="167"/>
      <c r="U34" s="849"/>
      <c r="V34" s="491"/>
      <c r="W34" s="841"/>
      <c r="X34" s="850"/>
      <c r="Y34" s="905"/>
      <c r="Z34" s="828"/>
      <c r="AA34" s="838"/>
      <c r="AB34" s="157"/>
    </row>
    <row r="35" spans="1:28" ht="24" customHeight="1">
      <c r="A35" s="822" t="s">
        <v>550</v>
      </c>
      <c r="B35" s="887" t="s">
        <v>290</v>
      </c>
      <c r="C35" s="826">
        <v>1</v>
      </c>
      <c r="D35" s="823" t="s">
        <v>551</v>
      </c>
      <c r="E35" s="823" t="s">
        <v>15</v>
      </c>
      <c r="F35" s="823" t="s">
        <v>16</v>
      </c>
      <c r="G35" s="118" t="s">
        <v>17</v>
      </c>
      <c r="H35" s="824" t="s">
        <v>526</v>
      </c>
      <c r="I35" s="825" t="s">
        <v>527</v>
      </c>
      <c r="J35" s="882" t="s">
        <v>290</v>
      </c>
      <c r="K35" s="844">
        <v>0.95</v>
      </c>
      <c r="L35" s="553" t="s">
        <v>552</v>
      </c>
      <c r="M35" s="866" t="s">
        <v>526</v>
      </c>
      <c r="N35" s="868" t="s">
        <v>527</v>
      </c>
      <c r="O35" s="901" t="s">
        <v>832</v>
      </c>
      <c r="P35" s="832">
        <v>1</v>
      </c>
      <c r="Q35" s="834" t="s">
        <v>797</v>
      </c>
      <c r="R35" s="434" t="s">
        <v>526</v>
      </c>
      <c r="S35" s="165" t="s">
        <v>527</v>
      </c>
      <c r="T35" s="167" t="s">
        <v>832</v>
      </c>
      <c r="U35" s="848">
        <v>1</v>
      </c>
      <c r="V35" s="491" t="s">
        <v>797</v>
      </c>
      <c r="W35" s="841" t="s">
        <v>526</v>
      </c>
      <c r="X35" s="850" t="s">
        <v>527</v>
      </c>
      <c r="Y35" s="905" t="s">
        <v>832</v>
      </c>
      <c r="Z35" s="827">
        <v>1</v>
      </c>
      <c r="AA35" s="838" t="s">
        <v>797</v>
      </c>
      <c r="AB35" s="909">
        <f>(+Z35+U35+P35+K35)/4</f>
        <v>0.9875</v>
      </c>
    </row>
    <row r="36" spans="1:28" ht="24">
      <c r="A36" s="822"/>
      <c r="B36" s="903"/>
      <c r="C36" s="823"/>
      <c r="D36" s="823"/>
      <c r="E36" s="823"/>
      <c r="F36" s="823"/>
      <c r="G36" s="17" t="s">
        <v>18</v>
      </c>
      <c r="H36" s="824"/>
      <c r="I36" s="825"/>
      <c r="J36" s="883"/>
      <c r="K36" s="845"/>
      <c r="L36" s="864"/>
      <c r="M36" s="866"/>
      <c r="N36" s="868"/>
      <c r="O36" s="901"/>
      <c r="P36" s="833"/>
      <c r="Q36" s="842"/>
      <c r="R36" s="434"/>
      <c r="S36" s="165"/>
      <c r="T36" s="167"/>
      <c r="U36" s="849"/>
      <c r="V36" s="861"/>
      <c r="W36" s="841"/>
      <c r="X36" s="850"/>
      <c r="Y36" s="905"/>
      <c r="Z36" s="828"/>
      <c r="AA36" s="839"/>
      <c r="AB36" s="157"/>
    </row>
    <row r="37" spans="1:28" ht="27.75" customHeight="1">
      <c r="A37" s="822"/>
      <c r="B37" s="904"/>
      <c r="C37" s="823"/>
      <c r="D37" s="823"/>
      <c r="E37" s="823"/>
      <c r="F37" s="823"/>
      <c r="G37" s="18" t="s">
        <v>19</v>
      </c>
      <c r="H37" s="824"/>
      <c r="I37" s="825"/>
      <c r="J37" s="884"/>
      <c r="K37" s="845"/>
      <c r="L37" s="864"/>
      <c r="M37" s="866"/>
      <c r="N37" s="868"/>
      <c r="O37" s="901"/>
      <c r="P37" s="833"/>
      <c r="Q37" s="842"/>
      <c r="R37" s="434"/>
      <c r="S37" s="165"/>
      <c r="T37" s="167"/>
      <c r="U37" s="849"/>
      <c r="V37" s="861"/>
      <c r="W37" s="841"/>
      <c r="X37" s="850"/>
      <c r="Y37" s="905"/>
      <c r="Z37" s="828"/>
      <c r="AA37" s="839"/>
      <c r="AB37" s="157"/>
    </row>
    <row r="38" spans="1:28" ht="24" customHeight="1">
      <c r="A38" s="822" t="s">
        <v>291</v>
      </c>
      <c r="B38" s="823" t="s">
        <v>292</v>
      </c>
      <c r="C38" s="826">
        <v>1</v>
      </c>
      <c r="D38" s="823" t="s">
        <v>553</v>
      </c>
      <c r="E38" s="823" t="s">
        <v>15</v>
      </c>
      <c r="F38" s="823" t="s">
        <v>16</v>
      </c>
      <c r="G38" s="118" t="s">
        <v>17</v>
      </c>
      <c r="H38" s="824" t="s">
        <v>526</v>
      </c>
      <c r="I38" s="825" t="s">
        <v>527</v>
      </c>
      <c r="J38" s="882" t="s">
        <v>554</v>
      </c>
      <c r="K38" s="844">
        <v>1</v>
      </c>
      <c r="L38" s="553" t="s">
        <v>555</v>
      </c>
      <c r="M38" s="866" t="s">
        <v>526</v>
      </c>
      <c r="N38" s="868" t="s">
        <v>527</v>
      </c>
      <c r="O38" s="868" t="s">
        <v>798</v>
      </c>
      <c r="P38" s="832">
        <v>1</v>
      </c>
      <c r="Q38" s="906" t="s">
        <v>799</v>
      </c>
      <c r="R38" s="434" t="s">
        <v>526</v>
      </c>
      <c r="S38" s="165" t="s">
        <v>527</v>
      </c>
      <c r="T38" s="165" t="s">
        <v>1247</v>
      </c>
      <c r="U38" s="848">
        <v>1</v>
      </c>
      <c r="V38" s="437" t="s">
        <v>799</v>
      </c>
      <c r="W38" s="841" t="s">
        <v>526</v>
      </c>
      <c r="X38" s="850" t="s">
        <v>527</v>
      </c>
      <c r="Y38" s="850" t="s">
        <v>1247</v>
      </c>
      <c r="Z38" s="827">
        <v>1</v>
      </c>
      <c r="AA38" s="888" t="s">
        <v>799</v>
      </c>
      <c r="AB38" s="909">
        <f>(+Z38+U38+P38+K38)/4</f>
        <v>1</v>
      </c>
    </row>
    <row r="39" spans="1:28" ht="24">
      <c r="A39" s="822"/>
      <c r="B39" s="823"/>
      <c r="C39" s="823"/>
      <c r="D39" s="823"/>
      <c r="E39" s="823"/>
      <c r="F39" s="823"/>
      <c r="G39" s="17" t="s">
        <v>18</v>
      </c>
      <c r="H39" s="824"/>
      <c r="I39" s="825"/>
      <c r="J39" s="883"/>
      <c r="K39" s="845"/>
      <c r="L39" s="864"/>
      <c r="M39" s="866"/>
      <c r="N39" s="868"/>
      <c r="O39" s="868"/>
      <c r="P39" s="833"/>
      <c r="Q39" s="907"/>
      <c r="R39" s="434"/>
      <c r="S39" s="165"/>
      <c r="T39" s="165"/>
      <c r="U39" s="849"/>
      <c r="V39" s="486"/>
      <c r="W39" s="841"/>
      <c r="X39" s="850"/>
      <c r="Y39" s="850"/>
      <c r="Z39" s="828"/>
      <c r="AA39" s="889"/>
      <c r="AB39" s="157"/>
    </row>
    <row r="40" spans="1:28" ht="43.5" customHeight="1">
      <c r="A40" s="822"/>
      <c r="B40" s="823"/>
      <c r="C40" s="823"/>
      <c r="D40" s="823"/>
      <c r="E40" s="823"/>
      <c r="F40" s="823"/>
      <c r="G40" s="18" t="s">
        <v>19</v>
      </c>
      <c r="H40" s="824"/>
      <c r="I40" s="825"/>
      <c r="J40" s="884"/>
      <c r="K40" s="845"/>
      <c r="L40" s="864"/>
      <c r="M40" s="866"/>
      <c r="N40" s="868"/>
      <c r="O40" s="868"/>
      <c r="P40" s="833"/>
      <c r="Q40" s="908"/>
      <c r="R40" s="434"/>
      <c r="S40" s="165"/>
      <c r="T40" s="165"/>
      <c r="U40" s="849"/>
      <c r="V40" s="438"/>
      <c r="W40" s="841"/>
      <c r="X40" s="850"/>
      <c r="Y40" s="850"/>
      <c r="Z40" s="828"/>
      <c r="AA40" s="890"/>
      <c r="AB40" s="157"/>
    </row>
    <row r="41" spans="1:28" ht="24" customHeight="1">
      <c r="A41" s="885" t="s">
        <v>293</v>
      </c>
      <c r="B41" s="823" t="s">
        <v>294</v>
      </c>
      <c r="C41" s="826">
        <v>1</v>
      </c>
      <c r="D41" s="823" t="s">
        <v>296</v>
      </c>
      <c r="E41" s="823" t="s">
        <v>15</v>
      </c>
      <c r="F41" s="823" t="s">
        <v>16</v>
      </c>
      <c r="G41" s="118" t="s">
        <v>17</v>
      </c>
      <c r="H41" s="824" t="s">
        <v>556</v>
      </c>
      <c r="I41" s="825" t="s">
        <v>527</v>
      </c>
      <c r="J41" s="882" t="s">
        <v>295</v>
      </c>
      <c r="K41" s="844">
        <v>0.95</v>
      </c>
      <c r="L41" s="553" t="s">
        <v>557</v>
      </c>
      <c r="M41" s="866" t="s">
        <v>556</v>
      </c>
      <c r="N41" s="868" t="s">
        <v>527</v>
      </c>
      <c r="O41" s="829" t="s">
        <v>295</v>
      </c>
      <c r="P41" s="832">
        <v>1</v>
      </c>
      <c r="Q41" s="834" t="s">
        <v>557</v>
      </c>
      <c r="R41" s="434" t="s">
        <v>556</v>
      </c>
      <c r="S41" s="165" t="s">
        <v>527</v>
      </c>
      <c r="T41" s="187" t="s">
        <v>295</v>
      </c>
      <c r="U41" s="848">
        <v>1</v>
      </c>
      <c r="V41" s="491" t="s">
        <v>557</v>
      </c>
      <c r="W41" s="841" t="s">
        <v>556</v>
      </c>
      <c r="X41" s="850" t="s">
        <v>527</v>
      </c>
      <c r="Y41" s="851" t="s">
        <v>295</v>
      </c>
      <c r="Z41" s="827">
        <v>1</v>
      </c>
      <c r="AA41" s="838" t="s">
        <v>557</v>
      </c>
      <c r="AB41" s="909">
        <f>(+Z41+U41+P41+K41)/4</f>
        <v>0.9875</v>
      </c>
    </row>
    <row r="42" spans="1:28" ht="24">
      <c r="A42" s="886"/>
      <c r="B42" s="823"/>
      <c r="C42" s="823"/>
      <c r="D42" s="823"/>
      <c r="E42" s="823"/>
      <c r="F42" s="823"/>
      <c r="G42" s="17" t="s">
        <v>18</v>
      </c>
      <c r="H42" s="824"/>
      <c r="I42" s="825"/>
      <c r="J42" s="883"/>
      <c r="K42" s="845"/>
      <c r="L42" s="864"/>
      <c r="M42" s="866"/>
      <c r="N42" s="868"/>
      <c r="O42" s="830"/>
      <c r="P42" s="833"/>
      <c r="Q42" s="842"/>
      <c r="R42" s="434"/>
      <c r="S42" s="165"/>
      <c r="T42" s="188"/>
      <c r="U42" s="849"/>
      <c r="V42" s="861"/>
      <c r="W42" s="841"/>
      <c r="X42" s="850"/>
      <c r="Y42" s="852"/>
      <c r="Z42" s="828"/>
      <c r="AA42" s="839"/>
      <c r="AB42" s="157"/>
    </row>
    <row r="43" spans="1:28" ht="42.75" customHeight="1" thickBot="1">
      <c r="A43" s="911"/>
      <c r="B43" s="874"/>
      <c r="C43" s="823"/>
      <c r="D43" s="874"/>
      <c r="E43" s="874"/>
      <c r="F43" s="874"/>
      <c r="G43" s="19" t="s">
        <v>19</v>
      </c>
      <c r="H43" s="875"/>
      <c r="I43" s="876"/>
      <c r="J43" s="910"/>
      <c r="K43" s="846"/>
      <c r="L43" s="865"/>
      <c r="M43" s="867"/>
      <c r="N43" s="868"/>
      <c r="O43" s="869"/>
      <c r="P43" s="870"/>
      <c r="Q43" s="843"/>
      <c r="R43" s="536"/>
      <c r="S43" s="166"/>
      <c r="T43" s="388"/>
      <c r="U43" s="860"/>
      <c r="V43" s="862"/>
      <c r="W43" s="863"/>
      <c r="X43" s="850"/>
      <c r="Y43" s="856"/>
      <c r="Z43" s="857"/>
      <c r="AA43" s="840"/>
      <c r="AB43" s="157"/>
    </row>
    <row r="44" spans="1:28" s="36" customFormat="1" ht="12.75">
      <c r="A44" s="32" t="s">
        <v>752</v>
      </c>
      <c r="B44" s="32"/>
      <c r="C44" s="32"/>
      <c r="D44" s="32"/>
      <c r="E44" s="32"/>
      <c r="F44" s="32"/>
      <c r="G44" s="32"/>
      <c r="H44" s="32"/>
      <c r="I44" s="32"/>
      <c r="J44" s="32"/>
      <c r="K44" s="33"/>
      <c r="L44" s="32"/>
      <c r="M44" s="32"/>
      <c r="N44" s="32"/>
      <c r="O44" s="32"/>
      <c r="P44" s="34"/>
      <c r="Q44" s="32"/>
      <c r="R44" s="32"/>
      <c r="S44" s="32"/>
      <c r="T44" s="32"/>
      <c r="U44" s="32"/>
      <c r="V44" s="32"/>
      <c r="W44" s="32"/>
      <c r="X44" s="32"/>
      <c r="Y44" s="32"/>
      <c r="Z44" s="32"/>
      <c r="AA44" s="35"/>
      <c r="AB44" s="120">
        <f>SUM(AB11:AB43)/11</f>
        <v>0.9645454545454547</v>
      </c>
    </row>
    <row r="45" ht="12.75">
      <c r="V45" s="37"/>
    </row>
  </sheetData>
  <sheetProtection/>
  <mergeCells count="331">
    <mergeCell ref="AB9:AB10"/>
    <mergeCell ref="AB11:AB13"/>
    <mergeCell ref="AB14:AB16"/>
    <mergeCell ref="AB17:AB19"/>
    <mergeCell ref="AB20:AB22"/>
    <mergeCell ref="AB23:AB25"/>
    <mergeCell ref="A41:A43"/>
    <mergeCell ref="B41:B43"/>
    <mergeCell ref="AB35:AB37"/>
    <mergeCell ref="AB38:AB40"/>
    <mergeCell ref="AB41:AB43"/>
    <mergeCell ref="J35:J37"/>
    <mergeCell ref="D35:D37"/>
    <mergeCell ref="E35:E37"/>
    <mergeCell ref="F35:F37"/>
    <mergeCell ref="O38:O40"/>
    <mergeCell ref="P38:P40"/>
    <mergeCell ref="AB26:AB28"/>
    <mergeCell ref="AB29:AB31"/>
    <mergeCell ref="AB32:AB34"/>
    <mergeCell ref="Q38:Q40"/>
    <mergeCell ref="R38:R40"/>
    <mergeCell ref="H38:H40"/>
    <mergeCell ref="I38:I40"/>
    <mergeCell ref="K38:K40"/>
    <mergeCell ref="L38:L40"/>
    <mergeCell ref="J38:J40"/>
    <mergeCell ref="V38:V40"/>
    <mergeCell ref="W38:W40"/>
    <mergeCell ref="X38:X40"/>
    <mergeCell ref="X35:X37"/>
    <mergeCell ref="AA38:AA40"/>
    <mergeCell ref="U38:U40"/>
    <mergeCell ref="Y38:Y40"/>
    <mergeCell ref="Z38:Z40"/>
    <mergeCell ref="S38:S40"/>
    <mergeCell ref="T38:T40"/>
    <mergeCell ref="M38:M40"/>
    <mergeCell ref="N38:N40"/>
    <mergeCell ref="F38:F40"/>
    <mergeCell ref="A38:A40"/>
    <mergeCell ref="B38:B40"/>
    <mergeCell ref="C38:C40"/>
    <mergeCell ref="D38:D40"/>
    <mergeCell ref="E38:E40"/>
    <mergeCell ref="R35:R37"/>
    <mergeCell ref="S35:S37"/>
    <mergeCell ref="T35:T37"/>
    <mergeCell ref="H35:H37"/>
    <mergeCell ref="I35:I37"/>
    <mergeCell ref="K35:K37"/>
    <mergeCell ref="L35:L37"/>
    <mergeCell ref="M35:M37"/>
    <mergeCell ref="N35:N37"/>
    <mergeCell ref="Q35:Q37"/>
    <mergeCell ref="Y35:Y37"/>
    <mergeCell ref="Z35:Z37"/>
    <mergeCell ref="U35:U37"/>
    <mergeCell ref="V35:V37"/>
    <mergeCell ref="X32:X34"/>
    <mergeCell ref="Y32:Y34"/>
    <mergeCell ref="Z32:Z34"/>
    <mergeCell ref="W32:W34"/>
    <mergeCell ref="J32:J34"/>
    <mergeCell ref="O35:O37"/>
    <mergeCell ref="P35:P37"/>
    <mergeCell ref="A35:A37"/>
    <mergeCell ref="B35:B37"/>
    <mergeCell ref="C35:C37"/>
    <mergeCell ref="L32:L34"/>
    <mergeCell ref="M32:M34"/>
    <mergeCell ref="N32:N34"/>
    <mergeCell ref="W29:W31"/>
    <mergeCell ref="X29:X31"/>
    <mergeCell ref="Y29:Y31"/>
    <mergeCell ref="Z29:Z31"/>
    <mergeCell ref="P32:P34"/>
    <mergeCell ref="AA35:AA37"/>
    <mergeCell ref="AA32:AA34"/>
    <mergeCell ref="R32:R34"/>
    <mergeCell ref="S32:S34"/>
    <mergeCell ref="T32:T34"/>
    <mergeCell ref="H32:H34"/>
    <mergeCell ref="I32:I34"/>
    <mergeCell ref="K32:K34"/>
    <mergeCell ref="O29:O31"/>
    <mergeCell ref="U29:U31"/>
    <mergeCell ref="V29:V31"/>
    <mergeCell ref="U32:U34"/>
    <mergeCell ref="V32:V34"/>
    <mergeCell ref="O32:O34"/>
    <mergeCell ref="Q32:Q34"/>
    <mergeCell ref="R29:R31"/>
    <mergeCell ref="S29:S31"/>
    <mergeCell ref="T29:T31"/>
    <mergeCell ref="H29:H31"/>
    <mergeCell ref="I29:I31"/>
    <mergeCell ref="K29:K31"/>
    <mergeCell ref="L29:L31"/>
    <mergeCell ref="P29:P31"/>
    <mergeCell ref="Q29:Q31"/>
    <mergeCell ref="J29:J31"/>
    <mergeCell ref="J26:J28"/>
    <mergeCell ref="AA29:AA31"/>
    <mergeCell ref="A32:A34"/>
    <mergeCell ref="B32:B34"/>
    <mergeCell ref="C32:C34"/>
    <mergeCell ref="D32:D34"/>
    <mergeCell ref="E32:E34"/>
    <mergeCell ref="F32:F34"/>
    <mergeCell ref="M29:M31"/>
    <mergeCell ref="N29:N31"/>
    <mergeCell ref="X26:X28"/>
    <mergeCell ref="Y26:Y28"/>
    <mergeCell ref="Z26:Z28"/>
    <mergeCell ref="AA26:AA28"/>
    <mergeCell ref="A29:A31"/>
    <mergeCell ref="B29:B31"/>
    <mergeCell ref="C29:C31"/>
    <mergeCell ref="D29:D31"/>
    <mergeCell ref="E29:E31"/>
    <mergeCell ref="R26:R28"/>
    <mergeCell ref="L26:L28"/>
    <mergeCell ref="M26:M28"/>
    <mergeCell ref="N26:N28"/>
    <mergeCell ref="O26:O28"/>
    <mergeCell ref="L23:L25"/>
    <mergeCell ref="M23:M25"/>
    <mergeCell ref="N23:N25"/>
    <mergeCell ref="P26:P28"/>
    <mergeCell ref="Q26:Q28"/>
    <mergeCell ref="O23:O25"/>
    <mergeCell ref="F29:F31"/>
    <mergeCell ref="S26:S28"/>
    <mergeCell ref="T26:T28"/>
    <mergeCell ref="I26:I28"/>
    <mergeCell ref="J23:J25"/>
    <mergeCell ref="K26:K28"/>
    <mergeCell ref="P23:P25"/>
    <mergeCell ref="U26:U28"/>
    <mergeCell ref="V26:V28"/>
    <mergeCell ref="W26:W28"/>
    <mergeCell ref="A26:A28"/>
    <mergeCell ref="B26:B28"/>
    <mergeCell ref="C26:C28"/>
    <mergeCell ref="D26:D28"/>
    <mergeCell ref="E26:E28"/>
    <mergeCell ref="F26:F28"/>
    <mergeCell ref="H26:H28"/>
    <mergeCell ref="A23:A25"/>
    <mergeCell ref="B23:B25"/>
    <mergeCell ref="C23:C25"/>
    <mergeCell ref="D23:D25"/>
    <mergeCell ref="E23:E25"/>
    <mergeCell ref="F23:F25"/>
    <mergeCell ref="AA23:AA25"/>
    <mergeCell ref="U23:U25"/>
    <mergeCell ref="V23:V25"/>
    <mergeCell ref="W23:W25"/>
    <mergeCell ref="X23:X25"/>
    <mergeCell ref="Y23:Y25"/>
    <mergeCell ref="Z23:Z25"/>
    <mergeCell ref="X20:X22"/>
    <mergeCell ref="Y20:Y22"/>
    <mergeCell ref="Q20:Q22"/>
    <mergeCell ref="H23:H25"/>
    <mergeCell ref="I23:I25"/>
    <mergeCell ref="K23:K25"/>
    <mergeCell ref="U20:U22"/>
    <mergeCell ref="V20:V22"/>
    <mergeCell ref="W20:W22"/>
    <mergeCell ref="Q23:Q25"/>
    <mergeCell ref="R23:R25"/>
    <mergeCell ref="S23:S25"/>
    <mergeCell ref="T23:T25"/>
    <mergeCell ref="X17:X19"/>
    <mergeCell ref="J20:J22"/>
    <mergeCell ref="L20:L22"/>
    <mergeCell ref="M20:M22"/>
    <mergeCell ref="N20:N22"/>
    <mergeCell ref="O20:O22"/>
    <mergeCell ref="P20:P22"/>
    <mergeCell ref="O17:O19"/>
    <mergeCell ref="P17:P19"/>
    <mergeCell ref="Q17:Q19"/>
    <mergeCell ref="AA20:AA22"/>
    <mergeCell ref="D20:D22"/>
    <mergeCell ref="E20:E22"/>
    <mergeCell ref="F20:F22"/>
    <mergeCell ref="H20:H22"/>
    <mergeCell ref="I20:I22"/>
    <mergeCell ref="K20:K22"/>
    <mergeCell ref="Z20:Z22"/>
    <mergeCell ref="R20:R22"/>
    <mergeCell ref="S20:S22"/>
    <mergeCell ref="S17:S19"/>
    <mergeCell ref="T17:T19"/>
    <mergeCell ref="R14:R16"/>
    <mergeCell ref="S14:S16"/>
    <mergeCell ref="T14:T16"/>
    <mergeCell ref="A20:A22"/>
    <mergeCell ref="B20:B22"/>
    <mergeCell ref="C20:C22"/>
    <mergeCell ref="T20:T22"/>
    <mergeCell ref="J11:J13"/>
    <mergeCell ref="J14:J16"/>
    <mergeCell ref="J17:J19"/>
    <mergeCell ref="H17:H19"/>
    <mergeCell ref="I17:I19"/>
    <mergeCell ref="R17:R19"/>
    <mergeCell ref="A17:A19"/>
    <mergeCell ref="B17:B19"/>
    <mergeCell ref="C17:C19"/>
    <mergeCell ref="D17:D19"/>
    <mergeCell ref="E17:E19"/>
    <mergeCell ref="F17:F19"/>
    <mergeCell ref="AA17:AA19"/>
    <mergeCell ref="U17:U19"/>
    <mergeCell ref="V17:V19"/>
    <mergeCell ref="W17:W19"/>
    <mergeCell ref="K17:K19"/>
    <mergeCell ref="L17:L19"/>
    <mergeCell ref="M17:M19"/>
    <mergeCell ref="N17:N19"/>
    <mergeCell ref="Y17:Y19"/>
    <mergeCell ref="Z17:Z19"/>
    <mergeCell ref="V14:V16"/>
    <mergeCell ref="L14:L16"/>
    <mergeCell ref="N14:N16"/>
    <mergeCell ref="O14:O16"/>
    <mergeCell ref="R11:R13"/>
    <mergeCell ref="S11:S13"/>
    <mergeCell ref="T11:T13"/>
    <mergeCell ref="M11:M13"/>
    <mergeCell ref="N11:N13"/>
    <mergeCell ref="M14:M16"/>
    <mergeCell ref="X41:X43"/>
    <mergeCell ref="C41:C43"/>
    <mergeCell ref="D41:D43"/>
    <mergeCell ref="E41:E43"/>
    <mergeCell ref="F41:F43"/>
    <mergeCell ref="H41:H43"/>
    <mergeCell ref="I41:I43"/>
    <mergeCell ref="R41:R43"/>
    <mergeCell ref="J41:J43"/>
    <mergeCell ref="T41:T43"/>
    <mergeCell ref="U41:U43"/>
    <mergeCell ref="V41:V43"/>
    <mergeCell ref="W41:W43"/>
    <mergeCell ref="L41:L43"/>
    <mergeCell ref="M41:M43"/>
    <mergeCell ref="N41:N43"/>
    <mergeCell ref="O41:O43"/>
    <mergeCell ref="P41:P43"/>
    <mergeCell ref="AA14:AA16"/>
    <mergeCell ref="W14:W16"/>
    <mergeCell ref="A14:A16"/>
    <mergeCell ref="B14:B16"/>
    <mergeCell ref="C14:C16"/>
    <mergeCell ref="D14:D16"/>
    <mergeCell ref="E14:E16"/>
    <mergeCell ref="P14:P16"/>
    <mergeCell ref="Q14:Q16"/>
    <mergeCell ref="U14:U16"/>
    <mergeCell ref="F14:F16"/>
    <mergeCell ref="H14:H16"/>
    <mergeCell ref="I14:I16"/>
    <mergeCell ref="K14:K16"/>
    <mergeCell ref="Y41:Y43"/>
    <mergeCell ref="Z41:Z43"/>
    <mergeCell ref="X14:X16"/>
    <mergeCell ref="Y14:Y16"/>
    <mergeCell ref="Z14:Z16"/>
    <mergeCell ref="S41:S43"/>
    <mergeCell ref="AA41:AA43"/>
    <mergeCell ref="W35:W37"/>
    <mergeCell ref="Q41:Q43"/>
    <mergeCell ref="K41:K43"/>
    <mergeCell ref="AA11:AA13"/>
    <mergeCell ref="U11:U13"/>
    <mergeCell ref="V11:V13"/>
    <mergeCell ref="W11:W13"/>
    <mergeCell ref="X11:X13"/>
    <mergeCell ref="Y11:Y13"/>
    <mergeCell ref="Z11:Z13"/>
    <mergeCell ref="O11:O13"/>
    <mergeCell ref="P11:P13"/>
    <mergeCell ref="Q11:Q13"/>
    <mergeCell ref="K11:K13"/>
    <mergeCell ref="L11:L13"/>
    <mergeCell ref="A11:A13"/>
    <mergeCell ref="B11:B13"/>
    <mergeCell ref="H11:H13"/>
    <mergeCell ref="I11:I13"/>
    <mergeCell ref="C11:C13"/>
    <mergeCell ref="D11:D13"/>
    <mergeCell ref="E11:E13"/>
    <mergeCell ref="F11:F13"/>
    <mergeCell ref="V9:V10"/>
    <mergeCell ref="W9:X9"/>
    <mergeCell ref="Y9:Y10"/>
    <mergeCell ref="Z9:Z10"/>
    <mergeCell ref="AA9:AA10"/>
    <mergeCell ref="O9:O10"/>
    <mergeCell ref="P9:P10"/>
    <mergeCell ref="Q9:Q10"/>
    <mergeCell ref="R9:S9"/>
    <mergeCell ref="T9:T10"/>
    <mergeCell ref="U9:U10"/>
    <mergeCell ref="G9:G10"/>
    <mergeCell ref="H9:I9"/>
    <mergeCell ref="J9:J10"/>
    <mergeCell ref="K9:K10"/>
    <mergeCell ref="L9:L10"/>
    <mergeCell ref="M9:N9"/>
    <mergeCell ref="A9:A10"/>
    <mergeCell ref="B9:B10"/>
    <mergeCell ref="C9:C10"/>
    <mergeCell ref="D9:D10"/>
    <mergeCell ref="E9:E10"/>
    <mergeCell ref="F9:F10"/>
    <mergeCell ref="A1:B4"/>
    <mergeCell ref="C1:AA5"/>
    <mergeCell ref="A5:B5"/>
    <mergeCell ref="A6:AA6"/>
    <mergeCell ref="A7:AA7"/>
    <mergeCell ref="A8:G8"/>
    <mergeCell ref="H8:L8"/>
    <mergeCell ref="M8:Q8"/>
    <mergeCell ref="R8:V8"/>
    <mergeCell ref="W8:AA8"/>
  </mergeCells>
  <printOptions/>
  <pageMargins left="0.7" right="0.7" top="0.75" bottom="0.75" header="0.3" footer="0.3"/>
  <pageSetup orientation="portrait" r:id="rId2"/>
  <drawing r:id="rId1"/>
</worksheet>
</file>

<file path=xl/worksheets/sheet16.xml><?xml version="1.0" encoding="utf-8"?>
<worksheet xmlns="http://schemas.openxmlformats.org/spreadsheetml/2006/main" xmlns:r="http://schemas.openxmlformats.org/officeDocument/2006/relationships">
  <sheetPr>
    <tabColor rgb="FF00B0F0"/>
  </sheetPr>
  <dimension ref="A1:AC34"/>
  <sheetViews>
    <sheetView zoomScalePageLayoutView="0" workbookViewId="0" topLeftCell="V23">
      <selection activeCell="AB8" sqref="AB8:AB9"/>
    </sheetView>
  </sheetViews>
  <sheetFormatPr defaultColWidth="11.421875" defaultRowHeight="15"/>
  <cols>
    <col min="1" max="1" width="24.28125" style="4" customWidth="1"/>
    <col min="2" max="2" width="32.00390625" style="4" customWidth="1"/>
    <col min="3" max="3" width="24.421875" style="4" customWidth="1"/>
    <col min="4" max="4" width="17.7109375" style="4" customWidth="1"/>
    <col min="5" max="5" width="17.00390625" style="4" customWidth="1"/>
    <col min="6" max="6" width="12.421875" style="4" customWidth="1"/>
    <col min="7" max="7" width="16.421875" style="4" customWidth="1"/>
    <col min="8" max="8" width="20.8515625" style="4" customWidth="1"/>
    <col min="9" max="9" width="22.7109375" style="4" customWidth="1"/>
    <col min="10" max="10" width="26.00390625" style="4" customWidth="1"/>
    <col min="11" max="11" width="15.140625" style="4" customWidth="1"/>
    <col min="12" max="12" width="28.8515625" style="4" customWidth="1"/>
    <col min="13" max="13" width="19.00390625" style="4" customWidth="1"/>
    <col min="14" max="14" width="14.28125" style="4" customWidth="1"/>
    <col min="15" max="15" width="25.00390625" style="4" customWidth="1"/>
    <col min="16" max="16" width="11.421875" style="4" customWidth="1"/>
    <col min="17" max="17" width="33.28125" style="4" customWidth="1"/>
    <col min="18" max="18" width="20.421875" style="4" customWidth="1"/>
    <col min="19" max="19" width="14.57421875" style="4" customWidth="1"/>
    <col min="20" max="20" width="24.140625" style="4" customWidth="1"/>
    <col min="21" max="21" width="11.421875" style="4" customWidth="1"/>
    <col min="22" max="22" width="28.7109375" style="4" customWidth="1"/>
    <col min="23" max="23" width="19.421875" style="4" customWidth="1"/>
    <col min="24" max="24" width="11.421875" style="4" customWidth="1"/>
    <col min="25" max="25" width="29.8515625" style="4" customWidth="1"/>
    <col min="26" max="26" width="11.421875" style="4" customWidth="1"/>
    <col min="27" max="27" width="35.00390625" style="4" customWidth="1"/>
    <col min="28" max="16384" width="11.421875" style="4" customWidth="1"/>
  </cols>
  <sheetData>
    <row r="1" spans="1:27" ht="15" customHeight="1">
      <c r="A1" s="226"/>
      <c r="B1" s="397"/>
      <c r="C1" s="267" t="s">
        <v>558</v>
      </c>
      <c r="D1" s="232"/>
      <c r="E1" s="232"/>
      <c r="F1" s="232"/>
      <c r="G1" s="232"/>
      <c r="H1" s="232"/>
      <c r="I1" s="232"/>
      <c r="J1" s="232"/>
      <c r="K1" s="232"/>
      <c r="L1" s="232"/>
      <c r="M1" s="232"/>
      <c r="N1" s="232"/>
      <c r="O1" s="232"/>
      <c r="P1" s="232"/>
      <c r="Q1" s="232"/>
      <c r="R1" s="232"/>
      <c r="S1" s="232"/>
      <c r="T1" s="232"/>
      <c r="U1" s="232"/>
      <c r="V1" s="232"/>
      <c r="W1" s="232"/>
      <c r="X1" s="232"/>
      <c r="Y1" s="232"/>
      <c r="Z1" s="232"/>
      <c r="AA1" s="233"/>
    </row>
    <row r="2" spans="1:27" ht="14.25">
      <c r="A2" s="228"/>
      <c r="B2" s="398"/>
      <c r="C2" s="268"/>
      <c r="D2" s="234"/>
      <c r="E2" s="234"/>
      <c r="F2" s="234"/>
      <c r="G2" s="234"/>
      <c r="H2" s="234"/>
      <c r="I2" s="234"/>
      <c r="J2" s="234"/>
      <c r="K2" s="234"/>
      <c r="L2" s="234"/>
      <c r="M2" s="234"/>
      <c r="N2" s="234"/>
      <c r="O2" s="234"/>
      <c r="P2" s="234"/>
      <c r="Q2" s="234"/>
      <c r="R2" s="234"/>
      <c r="S2" s="234"/>
      <c r="T2" s="234"/>
      <c r="U2" s="234"/>
      <c r="V2" s="234"/>
      <c r="W2" s="234"/>
      <c r="X2" s="234"/>
      <c r="Y2" s="234"/>
      <c r="Z2" s="234"/>
      <c r="AA2" s="235"/>
    </row>
    <row r="3" spans="1:27" ht="14.25">
      <c r="A3" s="228"/>
      <c r="B3" s="398"/>
      <c r="C3" s="268"/>
      <c r="D3" s="234"/>
      <c r="E3" s="234"/>
      <c r="F3" s="234"/>
      <c r="G3" s="234"/>
      <c r="H3" s="234"/>
      <c r="I3" s="234"/>
      <c r="J3" s="234"/>
      <c r="K3" s="234"/>
      <c r="L3" s="234"/>
      <c r="M3" s="234"/>
      <c r="N3" s="234"/>
      <c r="O3" s="234"/>
      <c r="P3" s="234"/>
      <c r="Q3" s="234"/>
      <c r="R3" s="234"/>
      <c r="S3" s="234"/>
      <c r="T3" s="234"/>
      <c r="U3" s="234"/>
      <c r="V3" s="234"/>
      <c r="W3" s="234"/>
      <c r="X3" s="234"/>
      <c r="Y3" s="234"/>
      <c r="Z3" s="234"/>
      <c r="AA3" s="235"/>
    </row>
    <row r="4" spans="1:27" ht="26.25" customHeight="1">
      <c r="A4" s="230"/>
      <c r="B4" s="399"/>
      <c r="C4" s="269"/>
      <c r="D4" s="236"/>
      <c r="E4" s="236"/>
      <c r="F4" s="236"/>
      <c r="G4" s="236"/>
      <c r="H4" s="236"/>
      <c r="I4" s="236"/>
      <c r="J4" s="236"/>
      <c r="K4" s="236"/>
      <c r="L4" s="236"/>
      <c r="M4" s="236"/>
      <c r="N4" s="236"/>
      <c r="O4" s="236"/>
      <c r="P4" s="236"/>
      <c r="Q4" s="236"/>
      <c r="R4" s="236"/>
      <c r="S4" s="236"/>
      <c r="T4" s="236"/>
      <c r="U4" s="236"/>
      <c r="V4" s="236"/>
      <c r="W4" s="236"/>
      <c r="X4" s="236"/>
      <c r="Y4" s="236"/>
      <c r="Z4" s="236"/>
      <c r="AA4" s="237"/>
    </row>
    <row r="5" spans="1:27" ht="14.25">
      <c r="A5" s="792" t="s">
        <v>0</v>
      </c>
      <c r="B5" s="661"/>
      <c r="C5" s="662" t="s">
        <v>1</v>
      </c>
      <c r="D5" s="238"/>
      <c r="E5" s="238"/>
      <c r="F5" s="238"/>
      <c r="G5" s="238"/>
      <c r="H5" s="238"/>
      <c r="I5" s="238"/>
      <c r="J5" s="238"/>
      <c r="K5" s="238"/>
      <c r="L5" s="238"/>
      <c r="M5" s="238"/>
      <c r="N5" s="238"/>
      <c r="O5" s="238"/>
      <c r="P5" s="238"/>
      <c r="Q5" s="238"/>
      <c r="R5" s="238"/>
      <c r="S5" s="238"/>
      <c r="T5" s="238"/>
      <c r="U5" s="238"/>
      <c r="V5" s="238"/>
      <c r="W5" s="238"/>
      <c r="X5" s="238"/>
      <c r="Y5" s="238"/>
      <c r="Z5" s="238"/>
      <c r="AA5" s="239"/>
    </row>
    <row r="6" spans="1:27" ht="19.5" customHeight="1" thickBot="1">
      <c r="A6" s="789" t="s">
        <v>902</v>
      </c>
      <c r="B6" s="664"/>
      <c r="C6" s="664"/>
      <c r="D6" s="664"/>
      <c r="E6" s="664"/>
      <c r="F6" s="664"/>
      <c r="G6" s="664"/>
      <c r="H6" s="790"/>
      <c r="I6" s="790"/>
      <c r="J6" s="790"/>
      <c r="K6" s="790"/>
      <c r="L6" s="790"/>
      <c r="M6" s="790"/>
      <c r="N6" s="790"/>
      <c r="O6" s="790"/>
      <c r="P6" s="790"/>
      <c r="Q6" s="790"/>
      <c r="R6" s="790"/>
      <c r="S6" s="790"/>
      <c r="T6" s="790"/>
      <c r="U6" s="790"/>
      <c r="V6" s="790"/>
      <c r="W6" s="790"/>
      <c r="X6" s="790"/>
      <c r="Y6" s="790"/>
      <c r="Z6" s="790"/>
      <c r="AA6" s="791"/>
    </row>
    <row r="7" spans="1:27" ht="15.75" customHeight="1" thickBot="1">
      <c r="A7" s="921"/>
      <c r="B7" s="922"/>
      <c r="C7" s="922"/>
      <c r="D7" s="922"/>
      <c r="E7" s="922"/>
      <c r="F7" s="922"/>
      <c r="G7" s="922"/>
      <c r="H7" s="923" t="s">
        <v>22</v>
      </c>
      <c r="I7" s="924"/>
      <c r="J7" s="924"/>
      <c r="K7" s="924"/>
      <c r="L7" s="925"/>
      <c r="M7" s="926" t="s">
        <v>23</v>
      </c>
      <c r="N7" s="927"/>
      <c r="O7" s="927"/>
      <c r="P7" s="927"/>
      <c r="Q7" s="928"/>
      <c r="R7" s="929" t="s">
        <v>24</v>
      </c>
      <c r="S7" s="930"/>
      <c r="T7" s="930"/>
      <c r="U7" s="930"/>
      <c r="V7" s="931"/>
      <c r="W7" s="932" t="s">
        <v>25</v>
      </c>
      <c r="X7" s="933"/>
      <c r="Y7" s="933"/>
      <c r="Z7" s="933"/>
      <c r="AA7" s="934"/>
    </row>
    <row r="8" spans="1:28" ht="14.25">
      <c r="A8" s="915" t="s">
        <v>343</v>
      </c>
      <c r="B8" s="916" t="s">
        <v>2</v>
      </c>
      <c r="C8" s="916" t="s">
        <v>320</v>
      </c>
      <c r="D8" s="916" t="s">
        <v>21</v>
      </c>
      <c r="E8" s="916" t="s">
        <v>4</v>
      </c>
      <c r="F8" s="916" t="s">
        <v>5</v>
      </c>
      <c r="G8" s="935" t="s">
        <v>6</v>
      </c>
      <c r="H8" s="915" t="s">
        <v>7</v>
      </c>
      <c r="I8" s="916"/>
      <c r="J8" s="918" t="s">
        <v>3</v>
      </c>
      <c r="K8" s="918" t="s">
        <v>11</v>
      </c>
      <c r="L8" s="913" t="s">
        <v>8</v>
      </c>
      <c r="M8" s="915" t="s">
        <v>7</v>
      </c>
      <c r="N8" s="916"/>
      <c r="O8" s="916" t="s">
        <v>3</v>
      </c>
      <c r="P8" s="918" t="s">
        <v>12</v>
      </c>
      <c r="Q8" s="913" t="s">
        <v>8</v>
      </c>
      <c r="R8" s="915" t="s">
        <v>7</v>
      </c>
      <c r="S8" s="916"/>
      <c r="T8" s="916" t="s">
        <v>3</v>
      </c>
      <c r="U8" s="918" t="s">
        <v>13</v>
      </c>
      <c r="V8" s="913" t="s">
        <v>8</v>
      </c>
      <c r="W8" s="915" t="s">
        <v>7</v>
      </c>
      <c r="X8" s="916"/>
      <c r="Y8" s="916" t="s">
        <v>3</v>
      </c>
      <c r="Z8" s="918" t="s">
        <v>14</v>
      </c>
      <c r="AA8" s="913" t="s">
        <v>8</v>
      </c>
      <c r="AB8" s="259" t="s">
        <v>1118</v>
      </c>
    </row>
    <row r="9" spans="1:28" ht="25.5">
      <c r="A9" s="920"/>
      <c r="B9" s="917"/>
      <c r="C9" s="917"/>
      <c r="D9" s="917"/>
      <c r="E9" s="917"/>
      <c r="F9" s="917"/>
      <c r="G9" s="936"/>
      <c r="H9" s="40" t="s">
        <v>9</v>
      </c>
      <c r="I9" s="39" t="s">
        <v>10</v>
      </c>
      <c r="J9" s="919"/>
      <c r="K9" s="919"/>
      <c r="L9" s="914"/>
      <c r="M9" s="38" t="s">
        <v>9</v>
      </c>
      <c r="N9" s="39" t="s">
        <v>10</v>
      </c>
      <c r="O9" s="917"/>
      <c r="P9" s="919"/>
      <c r="Q9" s="914"/>
      <c r="R9" s="38" t="s">
        <v>9</v>
      </c>
      <c r="S9" s="39" t="s">
        <v>10</v>
      </c>
      <c r="T9" s="917"/>
      <c r="U9" s="919"/>
      <c r="V9" s="914"/>
      <c r="W9" s="38" t="s">
        <v>9</v>
      </c>
      <c r="X9" s="39" t="s">
        <v>10</v>
      </c>
      <c r="Y9" s="917"/>
      <c r="Z9" s="919"/>
      <c r="AA9" s="914"/>
      <c r="AB9" s="260"/>
    </row>
    <row r="10" spans="1:28" ht="24" customHeight="1">
      <c r="A10" s="179" t="s">
        <v>559</v>
      </c>
      <c r="B10" s="203" t="s">
        <v>809</v>
      </c>
      <c r="C10" s="181" t="s">
        <v>560</v>
      </c>
      <c r="D10" s="203" t="s">
        <v>297</v>
      </c>
      <c r="E10" s="181" t="s">
        <v>15</v>
      </c>
      <c r="F10" s="181" t="s">
        <v>16</v>
      </c>
      <c r="G10" s="118" t="s">
        <v>17</v>
      </c>
      <c r="H10" s="205" t="s">
        <v>298</v>
      </c>
      <c r="I10" s="181" t="s">
        <v>810</v>
      </c>
      <c r="J10" s="203" t="s">
        <v>561</v>
      </c>
      <c r="K10" s="161">
        <v>1</v>
      </c>
      <c r="L10" s="369" t="s">
        <v>811</v>
      </c>
      <c r="M10" s="256" t="s">
        <v>298</v>
      </c>
      <c r="N10" s="177" t="s">
        <v>810</v>
      </c>
      <c r="O10" s="177" t="s">
        <v>561</v>
      </c>
      <c r="P10" s="161">
        <v>1</v>
      </c>
      <c r="Q10" s="344" t="s">
        <v>562</v>
      </c>
      <c r="R10" s="301" t="s">
        <v>298</v>
      </c>
      <c r="S10" s="165" t="s">
        <v>810</v>
      </c>
      <c r="T10" s="165" t="s">
        <v>561</v>
      </c>
      <c r="U10" s="161">
        <v>1</v>
      </c>
      <c r="V10" s="491" t="s">
        <v>562</v>
      </c>
      <c r="W10" s="298" t="s">
        <v>298</v>
      </c>
      <c r="X10" s="159" t="s">
        <v>810</v>
      </c>
      <c r="Y10" s="159" t="s">
        <v>561</v>
      </c>
      <c r="Z10" s="161">
        <v>1</v>
      </c>
      <c r="AA10" s="370" t="s">
        <v>562</v>
      </c>
      <c r="AB10" s="937">
        <f>(+Z10+U10+P10+K10)/4</f>
        <v>1</v>
      </c>
    </row>
    <row r="11" spans="1:28" ht="36">
      <c r="A11" s="179"/>
      <c r="B11" s="184"/>
      <c r="C11" s="181"/>
      <c r="D11" s="184"/>
      <c r="E11" s="181"/>
      <c r="F11" s="181"/>
      <c r="G11" s="17" t="s">
        <v>18</v>
      </c>
      <c r="H11" s="206"/>
      <c r="I11" s="181"/>
      <c r="J11" s="184"/>
      <c r="K11" s="335"/>
      <c r="L11" s="369"/>
      <c r="M11" s="257"/>
      <c r="N11" s="177"/>
      <c r="O11" s="177"/>
      <c r="P11" s="335"/>
      <c r="Q11" s="344"/>
      <c r="R11" s="302"/>
      <c r="S11" s="165"/>
      <c r="T11" s="165"/>
      <c r="U11" s="335"/>
      <c r="V11" s="491"/>
      <c r="W11" s="299"/>
      <c r="X11" s="159"/>
      <c r="Y11" s="159"/>
      <c r="Z11" s="335"/>
      <c r="AA11" s="370"/>
      <c r="AB11" s="157"/>
    </row>
    <row r="12" spans="1:28" ht="74.25" customHeight="1">
      <c r="A12" s="179"/>
      <c r="B12" s="204"/>
      <c r="C12" s="181"/>
      <c r="D12" s="204"/>
      <c r="E12" s="181"/>
      <c r="F12" s="181"/>
      <c r="G12" s="18" t="s">
        <v>19</v>
      </c>
      <c r="H12" s="207"/>
      <c r="I12" s="181"/>
      <c r="J12" s="204"/>
      <c r="K12" s="335"/>
      <c r="L12" s="369"/>
      <c r="M12" s="297"/>
      <c r="N12" s="177"/>
      <c r="O12" s="177"/>
      <c r="P12" s="335"/>
      <c r="Q12" s="344"/>
      <c r="R12" s="303"/>
      <c r="S12" s="165"/>
      <c r="T12" s="165"/>
      <c r="U12" s="335"/>
      <c r="V12" s="491"/>
      <c r="W12" s="300"/>
      <c r="X12" s="159"/>
      <c r="Y12" s="159"/>
      <c r="Z12" s="335"/>
      <c r="AA12" s="370"/>
      <c r="AB12" s="157"/>
    </row>
    <row r="13" spans="1:28" ht="28.5" customHeight="1">
      <c r="A13" s="179" t="s">
        <v>299</v>
      </c>
      <c r="B13" s="203" t="s">
        <v>807</v>
      </c>
      <c r="C13" s="393">
        <v>1</v>
      </c>
      <c r="D13" s="203" t="s">
        <v>300</v>
      </c>
      <c r="E13" s="181" t="s">
        <v>15</v>
      </c>
      <c r="F13" s="181" t="s">
        <v>16</v>
      </c>
      <c r="G13" s="118" t="s">
        <v>17</v>
      </c>
      <c r="H13" s="205" t="s">
        <v>301</v>
      </c>
      <c r="I13" s="181" t="s">
        <v>812</v>
      </c>
      <c r="J13" s="203" t="s">
        <v>563</v>
      </c>
      <c r="K13" s="161">
        <v>1</v>
      </c>
      <c r="L13" s="369" t="s">
        <v>813</v>
      </c>
      <c r="M13" s="256" t="s">
        <v>301</v>
      </c>
      <c r="N13" s="177" t="s">
        <v>812</v>
      </c>
      <c r="O13" s="177" t="s">
        <v>563</v>
      </c>
      <c r="P13" s="161">
        <v>1</v>
      </c>
      <c r="Q13" s="344" t="s">
        <v>569</v>
      </c>
      <c r="R13" s="301" t="s">
        <v>301</v>
      </c>
      <c r="S13" s="165" t="s">
        <v>812</v>
      </c>
      <c r="T13" s="165" t="s">
        <v>563</v>
      </c>
      <c r="U13" s="372">
        <v>1</v>
      </c>
      <c r="V13" s="491" t="s">
        <v>569</v>
      </c>
      <c r="W13" s="298" t="s">
        <v>301</v>
      </c>
      <c r="X13" s="159" t="s">
        <v>812</v>
      </c>
      <c r="Y13" s="159" t="s">
        <v>563</v>
      </c>
      <c r="Z13" s="372">
        <v>1</v>
      </c>
      <c r="AA13" s="370" t="s">
        <v>1004</v>
      </c>
      <c r="AB13" s="937">
        <f>(+Z13+U13+P13+K13)/4</f>
        <v>1</v>
      </c>
    </row>
    <row r="14" spans="1:28" ht="36">
      <c r="A14" s="179"/>
      <c r="B14" s="184"/>
      <c r="C14" s="181"/>
      <c r="D14" s="184"/>
      <c r="E14" s="181"/>
      <c r="F14" s="181"/>
      <c r="G14" s="17" t="s">
        <v>18</v>
      </c>
      <c r="H14" s="206"/>
      <c r="I14" s="181"/>
      <c r="J14" s="184"/>
      <c r="K14" s="335"/>
      <c r="L14" s="369"/>
      <c r="M14" s="257"/>
      <c r="N14" s="177"/>
      <c r="O14" s="177"/>
      <c r="P14" s="335"/>
      <c r="Q14" s="344"/>
      <c r="R14" s="302"/>
      <c r="S14" s="165"/>
      <c r="T14" s="165"/>
      <c r="U14" s="373"/>
      <c r="V14" s="491"/>
      <c r="W14" s="299"/>
      <c r="X14" s="159"/>
      <c r="Y14" s="159"/>
      <c r="Z14" s="373"/>
      <c r="AA14" s="370"/>
      <c r="AB14" s="157"/>
    </row>
    <row r="15" spans="1:28" ht="54" customHeight="1">
      <c r="A15" s="179"/>
      <c r="B15" s="204"/>
      <c r="C15" s="181"/>
      <c r="D15" s="204"/>
      <c r="E15" s="181"/>
      <c r="F15" s="181"/>
      <c r="G15" s="18" t="s">
        <v>19</v>
      </c>
      <c r="H15" s="207"/>
      <c r="I15" s="181"/>
      <c r="J15" s="204"/>
      <c r="K15" s="335"/>
      <c r="L15" s="369"/>
      <c r="M15" s="297"/>
      <c r="N15" s="177"/>
      <c r="O15" s="177"/>
      <c r="P15" s="335"/>
      <c r="Q15" s="346"/>
      <c r="R15" s="303"/>
      <c r="S15" s="165"/>
      <c r="T15" s="165"/>
      <c r="U15" s="373"/>
      <c r="V15" s="492"/>
      <c r="W15" s="300"/>
      <c r="X15" s="159"/>
      <c r="Y15" s="159"/>
      <c r="Z15" s="373"/>
      <c r="AA15" s="310"/>
      <c r="AB15" s="157"/>
    </row>
    <row r="16" spans="1:28" ht="28.5" customHeight="1">
      <c r="A16" s="205" t="s">
        <v>302</v>
      </c>
      <c r="B16" s="203" t="s">
        <v>814</v>
      </c>
      <c r="C16" s="393">
        <v>1</v>
      </c>
      <c r="D16" s="181" t="s">
        <v>303</v>
      </c>
      <c r="E16" s="181" t="s">
        <v>15</v>
      </c>
      <c r="F16" s="181" t="s">
        <v>16</v>
      </c>
      <c r="G16" s="118" t="s">
        <v>17</v>
      </c>
      <c r="H16" s="205" t="s">
        <v>301</v>
      </c>
      <c r="I16" s="203" t="s">
        <v>564</v>
      </c>
      <c r="J16" s="203" t="s">
        <v>565</v>
      </c>
      <c r="K16" s="161">
        <v>1</v>
      </c>
      <c r="L16" s="369" t="s">
        <v>815</v>
      </c>
      <c r="M16" s="256" t="s">
        <v>301</v>
      </c>
      <c r="N16" s="174" t="s">
        <v>564</v>
      </c>
      <c r="O16" s="177" t="s">
        <v>816</v>
      </c>
      <c r="P16" s="161">
        <v>1</v>
      </c>
      <c r="Q16" s="344" t="s">
        <v>817</v>
      </c>
      <c r="R16" s="301" t="s">
        <v>301</v>
      </c>
      <c r="S16" s="187" t="s">
        <v>564</v>
      </c>
      <c r="T16" s="165" t="s">
        <v>1010</v>
      </c>
      <c r="U16" s="161">
        <v>1</v>
      </c>
      <c r="V16" s="491" t="s">
        <v>817</v>
      </c>
      <c r="W16" s="298" t="s">
        <v>301</v>
      </c>
      <c r="X16" s="190" t="s">
        <v>564</v>
      </c>
      <c r="Y16" s="159" t="s">
        <v>1009</v>
      </c>
      <c r="Z16" s="161">
        <v>1</v>
      </c>
      <c r="AA16" s="370" t="s">
        <v>1005</v>
      </c>
      <c r="AB16" s="937">
        <f>(+Z16+U16+P16+K16)/4</f>
        <v>1</v>
      </c>
    </row>
    <row r="17" spans="1:28" ht="36">
      <c r="A17" s="206"/>
      <c r="B17" s="184"/>
      <c r="C17" s="181"/>
      <c r="D17" s="181"/>
      <c r="E17" s="181"/>
      <c r="F17" s="181"/>
      <c r="G17" s="17" t="s">
        <v>18</v>
      </c>
      <c r="H17" s="206"/>
      <c r="I17" s="184"/>
      <c r="J17" s="184"/>
      <c r="K17" s="335"/>
      <c r="L17" s="369"/>
      <c r="M17" s="257"/>
      <c r="N17" s="175"/>
      <c r="O17" s="177"/>
      <c r="P17" s="335"/>
      <c r="Q17" s="344"/>
      <c r="R17" s="302"/>
      <c r="S17" s="188"/>
      <c r="T17" s="165"/>
      <c r="U17" s="335"/>
      <c r="V17" s="491"/>
      <c r="W17" s="299"/>
      <c r="X17" s="191"/>
      <c r="Y17" s="159"/>
      <c r="Z17" s="335"/>
      <c r="AA17" s="370"/>
      <c r="AB17" s="157"/>
    </row>
    <row r="18" spans="1:28" ht="24">
      <c r="A18" s="206"/>
      <c r="B18" s="204"/>
      <c r="C18" s="181"/>
      <c r="D18" s="203"/>
      <c r="E18" s="203"/>
      <c r="F18" s="203"/>
      <c r="G18" s="20" t="s">
        <v>19</v>
      </c>
      <c r="H18" s="207"/>
      <c r="I18" s="204"/>
      <c r="J18" s="204"/>
      <c r="K18" s="335"/>
      <c r="L18" s="349"/>
      <c r="M18" s="297"/>
      <c r="N18" s="196"/>
      <c r="O18" s="174"/>
      <c r="P18" s="335"/>
      <c r="Q18" s="346"/>
      <c r="R18" s="303"/>
      <c r="S18" s="189"/>
      <c r="T18" s="187"/>
      <c r="U18" s="371"/>
      <c r="V18" s="492"/>
      <c r="W18" s="300"/>
      <c r="X18" s="192"/>
      <c r="Y18" s="190"/>
      <c r="Z18" s="371"/>
      <c r="AA18" s="310"/>
      <c r="AB18" s="157"/>
    </row>
    <row r="19" spans="1:28" ht="24">
      <c r="A19" s="205" t="s">
        <v>114</v>
      </c>
      <c r="B19" s="203" t="s">
        <v>818</v>
      </c>
      <c r="C19" s="393">
        <v>1</v>
      </c>
      <c r="D19" s="203" t="s">
        <v>566</v>
      </c>
      <c r="E19" s="181" t="s">
        <v>15</v>
      </c>
      <c r="F19" s="181" t="s">
        <v>16</v>
      </c>
      <c r="G19" s="118" t="s">
        <v>17</v>
      </c>
      <c r="H19" s="205" t="s">
        <v>301</v>
      </c>
      <c r="I19" s="203" t="s">
        <v>567</v>
      </c>
      <c r="J19" s="203" t="s">
        <v>808</v>
      </c>
      <c r="K19" s="372">
        <v>1</v>
      </c>
      <c r="L19" s="369" t="s">
        <v>568</v>
      </c>
      <c r="M19" s="256" t="s">
        <v>301</v>
      </c>
      <c r="N19" s="174" t="s">
        <v>819</v>
      </c>
      <c r="O19" s="177" t="s">
        <v>820</v>
      </c>
      <c r="P19" s="372">
        <v>1</v>
      </c>
      <c r="Q19" s="344" t="s">
        <v>569</v>
      </c>
      <c r="R19" s="301" t="s">
        <v>301</v>
      </c>
      <c r="S19" s="187" t="s">
        <v>819</v>
      </c>
      <c r="T19" s="165" t="s">
        <v>1008</v>
      </c>
      <c r="U19" s="372">
        <v>1</v>
      </c>
      <c r="V19" s="491" t="s">
        <v>569</v>
      </c>
      <c r="W19" s="298" t="s">
        <v>301</v>
      </c>
      <c r="X19" s="190" t="s">
        <v>819</v>
      </c>
      <c r="Y19" s="159" t="s">
        <v>1007</v>
      </c>
      <c r="Z19" s="372">
        <v>1</v>
      </c>
      <c r="AA19" s="370" t="s">
        <v>1004</v>
      </c>
      <c r="AB19" s="937">
        <f>(+Z19+U19+P19+K19)/4</f>
        <v>1</v>
      </c>
    </row>
    <row r="20" spans="1:28" ht="36">
      <c r="A20" s="206"/>
      <c r="B20" s="184"/>
      <c r="C20" s="181"/>
      <c r="D20" s="184"/>
      <c r="E20" s="181"/>
      <c r="F20" s="181"/>
      <c r="G20" s="17" t="s">
        <v>18</v>
      </c>
      <c r="H20" s="206"/>
      <c r="I20" s="184"/>
      <c r="J20" s="184"/>
      <c r="K20" s="373"/>
      <c r="L20" s="369"/>
      <c r="M20" s="257"/>
      <c r="N20" s="175"/>
      <c r="O20" s="177"/>
      <c r="P20" s="373"/>
      <c r="Q20" s="344"/>
      <c r="R20" s="302"/>
      <c r="S20" s="188"/>
      <c r="T20" s="165"/>
      <c r="U20" s="373"/>
      <c r="V20" s="491"/>
      <c r="W20" s="299"/>
      <c r="X20" s="191"/>
      <c r="Y20" s="159"/>
      <c r="Z20" s="373"/>
      <c r="AA20" s="370"/>
      <c r="AB20" s="157"/>
    </row>
    <row r="21" spans="1:28" ht="95.25" customHeight="1">
      <c r="A21" s="206"/>
      <c r="B21" s="204"/>
      <c r="C21" s="181"/>
      <c r="D21" s="204"/>
      <c r="E21" s="203"/>
      <c r="F21" s="203"/>
      <c r="G21" s="20" t="s">
        <v>19</v>
      </c>
      <c r="H21" s="207"/>
      <c r="I21" s="204"/>
      <c r="J21" s="204"/>
      <c r="K21" s="373"/>
      <c r="L21" s="349"/>
      <c r="M21" s="297"/>
      <c r="N21" s="196"/>
      <c r="O21" s="174"/>
      <c r="P21" s="373"/>
      <c r="Q21" s="346"/>
      <c r="R21" s="303"/>
      <c r="S21" s="189"/>
      <c r="T21" s="187"/>
      <c r="U21" s="373"/>
      <c r="V21" s="492"/>
      <c r="W21" s="300"/>
      <c r="X21" s="192"/>
      <c r="Y21" s="190"/>
      <c r="Z21" s="373"/>
      <c r="AA21" s="310"/>
      <c r="AB21" s="157"/>
    </row>
    <row r="22" spans="1:28" ht="28.5" customHeight="1">
      <c r="A22" s="179" t="s">
        <v>115</v>
      </c>
      <c r="B22" s="203" t="s">
        <v>821</v>
      </c>
      <c r="C22" s="393">
        <v>1</v>
      </c>
      <c r="D22" s="203" t="s">
        <v>304</v>
      </c>
      <c r="E22" s="181" t="s">
        <v>15</v>
      </c>
      <c r="F22" s="181" t="s">
        <v>16</v>
      </c>
      <c r="G22" s="118" t="s">
        <v>17</v>
      </c>
      <c r="H22" s="205" t="s">
        <v>305</v>
      </c>
      <c r="I22" s="203" t="s">
        <v>570</v>
      </c>
      <c r="J22" s="203" t="s">
        <v>822</v>
      </c>
      <c r="K22" s="161">
        <v>1</v>
      </c>
      <c r="L22" s="369" t="s">
        <v>823</v>
      </c>
      <c r="M22" s="256" t="s">
        <v>305</v>
      </c>
      <c r="N22" s="174" t="s">
        <v>570</v>
      </c>
      <c r="O22" s="177" t="s">
        <v>822</v>
      </c>
      <c r="P22" s="161">
        <v>1</v>
      </c>
      <c r="Q22" s="344" t="s">
        <v>823</v>
      </c>
      <c r="R22" s="301" t="s">
        <v>305</v>
      </c>
      <c r="S22" s="187" t="s">
        <v>570</v>
      </c>
      <c r="T22" s="165" t="s">
        <v>822</v>
      </c>
      <c r="U22" s="161">
        <v>1</v>
      </c>
      <c r="V22" s="491" t="s">
        <v>823</v>
      </c>
      <c r="W22" s="298" t="s">
        <v>305</v>
      </c>
      <c r="X22" s="190" t="s">
        <v>570</v>
      </c>
      <c r="Y22" s="159" t="s">
        <v>822</v>
      </c>
      <c r="Z22" s="161">
        <v>1</v>
      </c>
      <c r="AA22" s="370" t="s">
        <v>1006</v>
      </c>
      <c r="AB22" s="937">
        <f>(+Z22+U22+P22+K22)/4</f>
        <v>1</v>
      </c>
    </row>
    <row r="23" spans="1:28" ht="36">
      <c r="A23" s="179"/>
      <c r="B23" s="184"/>
      <c r="C23" s="181"/>
      <c r="D23" s="184"/>
      <c r="E23" s="181"/>
      <c r="F23" s="181"/>
      <c r="G23" s="17" t="s">
        <v>18</v>
      </c>
      <c r="H23" s="206"/>
      <c r="I23" s="184"/>
      <c r="J23" s="184"/>
      <c r="K23" s="335"/>
      <c r="L23" s="369"/>
      <c r="M23" s="257"/>
      <c r="N23" s="175"/>
      <c r="O23" s="177"/>
      <c r="P23" s="335"/>
      <c r="Q23" s="344"/>
      <c r="R23" s="302"/>
      <c r="S23" s="188"/>
      <c r="T23" s="165"/>
      <c r="U23" s="335"/>
      <c r="V23" s="491"/>
      <c r="W23" s="299"/>
      <c r="X23" s="191"/>
      <c r="Y23" s="159"/>
      <c r="Z23" s="335"/>
      <c r="AA23" s="370"/>
      <c r="AB23" s="157"/>
    </row>
    <row r="24" spans="1:28" ht="55.5" customHeight="1">
      <c r="A24" s="179"/>
      <c r="B24" s="204"/>
      <c r="C24" s="181"/>
      <c r="D24" s="204"/>
      <c r="E24" s="181"/>
      <c r="F24" s="181"/>
      <c r="G24" s="18" t="s">
        <v>19</v>
      </c>
      <c r="H24" s="207"/>
      <c r="I24" s="204"/>
      <c r="J24" s="204"/>
      <c r="K24" s="335"/>
      <c r="L24" s="369"/>
      <c r="M24" s="297"/>
      <c r="N24" s="196"/>
      <c r="O24" s="177"/>
      <c r="P24" s="335"/>
      <c r="Q24" s="344"/>
      <c r="R24" s="303"/>
      <c r="S24" s="189"/>
      <c r="T24" s="165"/>
      <c r="U24" s="335"/>
      <c r="V24" s="491"/>
      <c r="W24" s="300"/>
      <c r="X24" s="192"/>
      <c r="Y24" s="159"/>
      <c r="Z24" s="335"/>
      <c r="AA24" s="370"/>
      <c r="AB24" s="157"/>
    </row>
    <row r="25" spans="1:28" ht="24" customHeight="1">
      <c r="A25" s="179" t="s">
        <v>116</v>
      </c>
      <c r="B25" s="203" t="s">
        <v>306</v>
      </c>
      <c r="C25" s="393">
        <v>1</v>
      </c>
      <c r="D25" s="203" t="s">
        <v>117</v>
      </c>
      <c r="E25" s="181" t="s">
        <v>15</v>
      </c>
      <c r="F25" s="181" t="s">
        <v>16</v>
      </c>
      <c r="G25" s="118" t="s">
        <v>17</v>
      </c>
      <c r="H25" s="205" t="s">
        <v>307</v>
      </c>
      <c r="I25" s="203" t="s">
        <v>571</v>
      </c>
      <c r="J25" s="203" t="s">
        <v>824</v>
      </c>
      <c r="K25" s="161">
        <v>1</v>
      </c>
      <c r="L25" s="369" t="s">
        <v>825</v>
      </c>
      <c r="M25" s="256" t="s">
        <v>307</v>
      </c>
      <c r="N25" s="174" t="s">
        <v>571</v>
      </c>
      <c r="O25" s="177" t="s">
        <v>824</v>
      </c>
      <c r="P25" s="161">
        <v>1</v>
      </c>
      <c r="Q25" s="344" t="s">
        <v>826</v>
      </c>
      <c r="R25" s="301" t="s">
        <v>307</v>
      </c>
      <c r="S25" s="187" t="s">
        <v>571</v>
      </c>
      <c r="T25" s="165" t="s">
        <v>824</v>
      </c>
      <c r="U25" s="161">
        <v>1</v>
      </c>
      <c r="V25" s="491" t="s">
        <v>826</v>
      </c>
      <c r="W25" s="298" t="s">
        <v>307</v>
      </c>
      <c r="X25" s="190" t="s">
        <v>571</v>
      </c>
      <c r="Y25" s="159" t="s">
        <v>824</v>
      </c>
      <c r="Z25" s="161">
        <v>1</v>
      </c>
      <c r="AA25" s="370" t="s">
        <v>826</v>
      </c>
      <c r="AB25" s="937">
        <f>(+Z25+U25+P25+K25)/4</f>
        <v>1</v>
      </c>
    </row>
    <row r="26" spans="1:28" ht="36">
      <c r="A26" s="179"/>
      <c r="B26" s="184"/>
      <c r="C26" s="181"/>
      <c r="D26" s="184"/>
      <c r="E26" s="181"/>
      <c r="F26" s="181"/>
      <c r="G26" s="17" t="s">
        <v>18</v>
      </c>
      <c r="H26" s="206"/>
      <c r="I26" s="184"/>
      <c r="J26" s="184"/>
      <c r="K26" s="335"/>
      <c r="L26" s="369"/>
      <c r="M26" s="257"/>
      <c r="N26" s="175"/>
      <c r="O26" s="177"/>
      <c r="P26" s="335"/>
      <c r="Q26" s="344"/>
      <c r="R26" s="302"/>
      <c r="S26" s="188"/>
      <c r="T26" s="165"/>
      <c r="U26" s="335"/>
      <c r="V26" s="491"/>
      <c r="W26" s="299"/>
      <c r="X26" s="191"/>
      <c r="Y26" s="159"/>
      <c r="Z26" s="335"/>
      <c r="AA26" s="370"/>
      <c r="AB26" s="157"/>
    </row>
    <row r="27" spans="1:28" ht="90" customHeight="1">
      <c r="A27" s="179"/>
      <c r="B27" s="204"/>
      <c r="C27" s="181"/>
      <c r="D27" s="204"/>
      <c r="E27" s="181"/>
      <c r="F27" s="181"/>
      <c r="G27" s="18" t="s">
        <v>19</v>
      </c>
      <c r="H27" s="207"/>
      <c r="I27" s="204"/>
      <c r="J27" s="204"/>
      <c r="K27" s="335"/>
      <c r="L27" s="369"/>
      <c r="M27" s="297"/>
      <c r="N27" s="196"/>
      <c r="O27" s="177"/>
      <c r="P27" s="335"/>
      <c r="Q27" s="344"/>
      <c r="R27" s="303"/>
      <c r="S27" s="189"/>
      <c r="T27" s="165"/>
      <c r="U27" s="335"/>
      <c r="V27" s="491"/>
      <c r="W27" s="300"/>
      <c r="X27" s="192"/>
      <c r="Y27" s="159"/>
      <c r="Z27" s="335"/>
      <c r="AA27" s="370"/>
      <c r="AB27" s="157"/>
    </row>
    <row r="28" spans="1:28" ht="24">
      <c r="A28" s="179" t="s">
        <v>308</v>
      </c>
      <c r="B28" s="203" t="s">
        <v>827</v>
      </c>
      <c r="C28" s="393">
        <v>1</v>
      </c>
      <c r="D28" s="203" t="s">
        <v>572</v>
      </c>
      <c r="E28" s="181" t="s">
        <v>15</v>
      </c>
      <c r="F28" s="181" t="s">
        <v>16</v>
      </c>
      <c r="G28" s="118" t="s">
        <v>17</v>
      </c>
      <c r="H28" s="205" t="s">
        <v>309</v>
      </c>
      <c r="I28" s="203" t="s">
        <v>828</v>
      </c>
      <c r="J28" s="203" t="s">
        <v>829</v>
      </c>
      <c r="K28" s="161">
        <v>1</v>
      </c>
      <c r="L28" s="369" t="s">
        <v>830</v>
      </c>
      <c r="M28" s="256" t="s">
        <v>309</v>
      </c>
      <c r="N28" s="174" t="s">
        <v>828</v>
      </c>
      <c r="O28" s="177" t="s">
        <v>831</v>
      </c>
      <c r="P28" s="161">
        <v>1</v>
      </c>
      <c r="Q28" s="344" t="s">
        <v>830</v>
      </c>
      <c r="R28" s="301" t="s">
        <v>309</v>
      </c>
      <c r="S28" s="187" t="s">
        <v>828</v>
      </c>
      <c r="T28" s="165" t="s">
        <v>831</v>
      </c>
      <c r="U28" s="161">
        <v>1</v>
      </c>
      <c r="V28" s="491" t="s">
        <v>830</v>
      </c>
      <c r="W28" s="298" t="s">
        <v>309</v>
      </c>
      <c r="X28" s="190" t="s">
        <v>828</v>
      </c>
      <c r="Y28" s="159" t="s">
        <v>831</v>
      </c>
      <c r="Z28" s="161">
        <v>1</v>
      </c>
      <c r="AA28" s="370" t="s">
        <v>830</v>
      </c>
      <c r="AB28" s="937">
        <f>(+Z28+U28+P28+K28)/4</f>
        <v>1</v>
      </c>
    </row>
    <row r="29" spans="1:28" ht="36">
      <c r="A29" s="179"/>
      <c r="B29" s="184"/>
      <c r="C29" s="181"/>
      <c r="D29" s="184"/>
      <c r="E29" s="181"/>
      <c r="F29" s="181"/>
      <c r="G29" s="17" t="s">
        <v>18</v>
      </c>
      <c r="H29" s="206"/>
      <c r="I29" s="184"/>
      <c r="J29" s="184"/>
      <c r="K29" s="335"/>
      <c r="L29" s="369"/>
      <c r="M29" s="257"/>
      <c r="N29" s="175"/>
      <c r="O29" s="177"/>
      <c r="P29" s="335"/>
      <c r="Q29" s="344"/>
      <c r="R29" s="302"/>
      <c r="S29" s="188"/>
      <c r="T29" s="165"/>
      <c r="U29" s="335"/>
      <c r="V29" s="491"/>
      <c r="W29" s="299"/>
      <c r="X29" s="191"/>
      <c r="Y29" s="159"/>
      <c r="Z29" s="335"/>
      <c r="AA29" s="370"/>
      <c r="AB29" s="157"/>
    </row>
    <row r="30" spans="1:28" ht="24">
      <c r="A30" s="179"/>
      <c r="B30" s="204"/>
      <c r="C30" s="181"/>
      <c r="D30" s="204"/>
      <c r="E30" s="181"/>
      <c r="F30" s="181"/>
      <c r="G30" s="18" t="s">
        <v>19</v>
      </c>
      <c r="H30" s="207"/>
      <c r="I30" s="204"/>
      <c r="J30" s="204"/>
      <c r="K30" s="335"/>
      <c r="L30" s="369"/>
      <c r="M30" s="297"/>
      <c r="N30" s="196"/>
      <c r="O30" s="177"/>
      <c r="P30" s="335"/>
      <c r="Q30" s="344"/>
      <c r="R30" s="303"/>
      <c r="S30" s="189"/>
      <c r="T30" s="165"/>
      <c r="U30" s="335"/>
      <c r="V30" s="491"/>
      <c r="W30" s="300"/>
      <c r="X30" s="192"/>
      <c r="Y30" s="159"/>
      <c r="Z30" s="335"/>
      <c r="AA30" s="370"/>
      <c r="AB30" s="157"/>
    </row>
    <row r="31" spans="1:28" ht="24" customHeight="1">
      <c r="A31" s="179" t="s">
        <v>310</v>
      </c>
      <c r="B31" s="203" t="s">
        <v>1248</v>
      </c>
      <c r="C31" s="393">
        <v>1</v>
      </c>
      <c r="D31" s="203" t="s">
        <v>573</v>
      </c>
      <c r="E31" s="181" t="s">
        <v>15</v>
      </c>
      <c r="F31" s="181" t="s">
        <v>16</v>
      </c>
      <c r="G31" s="118" t="s">
        <v>17</v>
      </c>
      <c r="H31" s="205" t="s">
        <v>311</v>
      </c>
      <c r="I31" s="203" t="s">
        <v>1249</v>
      </c>
      <c r="J31" s="203" t="s">
        <v>1250</v>
      </c>
      <c r="K31" s="161">
        <v>1</v>
      </c>
      <c r="L31" s="369" t="s">
        <v>1251</v>
      </c>
      <c r="M31" s="256" t="s">
        <v>311</v>
      </c>
      <c r="N31" s="174" t="s">
        <v>1249</v>
      </c>
      <c r="O31" s="177" t="s">
        <v>1250</v>
      </c>
      <c r="P31" s="161">
        <v>1</v>
      </c>
      <c r="Q31" s="344" t="s">
        <v>1251</v>
      </c>
      <c r="R31" s="301" t="s">
        <v>311</v>
      </c>
      <c r="S31" s="187" t="s">
        <v>1249</v>
      </c>
      <c r="T31" s="165" t="s">
        <v>1250</v>
      </c>
      <c r="U31" s="161">
        <v>1</v>
      </c>
      <c r="V31" s="491" t="s">
        <v>1251</v>
      </c>
      <c r="W31" s="298" t="s">
        <v>311</v>
      </c>
      <c r="X31" s="190" t="s">
        <v>1249</v>
      </c>
      <c r="Y31" s="159" t="s">
        <v>1250</v>
      </c>
      <c r="Z31" s="161">
        <v>1</v>
      </c>
      <c r="AA31" s="370" t="s">
        <v>1251</v>
      </c>
      <c r="AB31" s="937">
        <f>(+Z31+U31+P31+K31)/4</f>
        <v>1</v>
      </c>
    </row>
    <row r="32" spans="1:28" ht="36">
      <c r="A32" s="179"/>
      <c r="B32" s="184"/>
      <c r="C32" s="181"/>
      <c r="D32" s="184"/>
      <c r="E32" s="181"/>
      <c r="F32" s="181"/>
      <c r="G32" s="17" t="s">
        <v>18</v>
      </c>
      <c r="H32" s="206"/>
      <c r="I32" s="184"/>
      <c r="J32" s="184"/>
      <c r="K32" s="335"/>
      <c r="L32" s="369"/>
      <c r="M32" s="257"/>
      <c r="N32" s="175"/>
      <c r="O32" s="177"/>
      <c r="P32" s="335"/>
      <c r="Q32" s="344"/>
      <c r="R32" s="302"/>
      <c r="S32" s="188"/>
      <c r="T32" s="165"/>
      <c r="U32" s="335"/>
      <c r="V32" s="491"/>
      <c r="W32" s="299"/>
      <c r="X32" s="191"/>
      <c r="Y32" s="159"/>
      <c r="Z32" s="335"/>
      <c r="AA32" s="370"/>
      <c r="AB32" s="157"/>
    </row>
    <row r="33" spans="1:28" ht="24.75" thickBot="1">
      <c r="A33" s="180"/>
      <c r="B33" s="185"/>
      <c r="C33" s="181"/>
      <c r="D33" s="185"/>
      <c r="E33" s="182"/>
      <c r="F33" s="182"/>
      <c r="G33" s="19" t="s">
        <v>19</v>
      </c>
      <c r="H33" s="394"/>
      <c r="I33" s="185"/>
      <c r="J33" s="185"/>
      <c r="K33" s="456"/>
      <c r="L33" s="379"/>
      <c r="M33" s="258"/>
      <c r="N33" s="176"/>
      <c r="O33" s="178"/>
      <c r="P33" s="456"/>
      <c r="Q33" s="380"/>
      <c r="R33" s="314"/>
      <c r="S33" s="388"/>
      <c r="T33" s="166"/>
      <c r="U33" s="456"/>
      <c r="V33" s="912"/>
      <c r="W33" s="313"/>
      <c r="X33" s="326"/>
      <c r="Y33" s="160"/>
      <c r="Z33" s="456"/>
      <c r="AA33" s="699"/>
      <c r="AB33" s="157"/>
    </row>
    <row r="34" spans="1:29" s="6" customFormat="1" ht="14.25">
      <c r="A34" s="79"/>
      <c r="B34" s="79"/>
      <c r="C34" s="79"/>
      <c r="D34" s="79"/>
      <c r="E34" s="79"/>
      <c r="F34" s="79"/>
      <c r="G34" s="79"/>
      <c r="H34" s="79"/>
      <c r="I34" s="79"/>
      <c r="J34" s="79"/>
      <c r="K34" s="80"/>
      <c r="L34" s="79"/>
      <c r="M34" s="79"/>
      <c r="N34" s="79"/>
      <c r="O34" s="79"/>
      <c r="P34" s="80"/>
      <c r="Q34" s="79"/>
      <c r="R34" s="79"/>
      <c r="S34" s="79"/>
      <c r="T34" s="79"/>
      <c r="U34" s="80"/>
      <c r="V34" s="79"/>
      <c r="W34" s="79"/>
      <c r="X34" s="79"/>
      <c r="Y34" s="79"/>
      <c r="Z34" s="80"/>
      <c r="AA34" s="79"/>
      <c r="AB34" s="122">
        <v>1</v>
      </c>
      <c r="AC34" s="121"/>
    </row>
  </sheetData>
  <sheetProtection/>
  <mergeCells count="250">
    <mergeCell ref="AB25:AB27"/>
    <mergeCell ref="AB28:AB30"/>
    <mergeCell ref="AB31:AB33"/>
    <mergeCell ref="AB8:AB9"/>
    <mergeCell ref="AB10:AB12"/>
    <mergeCell ref="AB13:AB15"/>
    <mergeCell ref="AB16:AB18"/>
    <mergeCell ref="AB19:AB21"/>
    <mergeCell ref="AB22:AB24"/>
    <mergeCell ref="S16:S18"/>
    <mergeCell ref="T16:T18"/>
    <mergeCell ref="U16:U18"/>
    <mergeCell ref="V16:V18"/>
    <mergeCell ref="U13:U15"/>
    <mergeCell ref="V13:V15"/>
    <mergeCell ref="G8:G9"/>
    <mergeCell ref="H8:I8"/>
    <mergeCell ref="J8:J9"/>
    <mergeCell ref="K8:K9"/>
    <mergeCell ref="L8:L9"/>
    <mergeCell ref="M8:N8"/>
    <mergeCell ref="I22:I24"/>
    <mergeCell ref="J22:J24"/>
    <mergeCell ref="K22:K24"/>
    <mergeCell ref="L22:L24"/>
    <mergeCell ref="S13:S15"/>
    <mergeCell ref="T13:T15"/>
    <mergeCell ref="I13:I15"/>
    <mergeCell ref="J13:J15"/>
    <mergeCell ref="K13:K15"/>
    <mergeCell ref="L13:L15"/>
    <mergeCell ref="S25:S27"/>
    <mergeCell ref="T25:T27"/>
    <mergeCell ref="S22:S24"/>
    <mergeCell ref="T22:T24"/>
    <mergeCell ref="U22:U24"/>
    <mergeCell ref="V22:V24"/>
    <mergeCell ref="U25:U27"/>
    <mergeCell ref="V25:V27"/>
    <mergeCell ref="Q31:Q33"/>
    <mergeCell ref="R31:R33"/>
    <mergeCell ref="F31:F33"/>
    <mergeCell ref="H31:H33"/>
    <mergeCell ref="I31:I33"/>
    <mergeCell ref="J31:J33"/>
    <mergeCell ref="M31:M33"/>
    <mergeCell ref="N31:N33"/>
    <mergeCell ref="O31:O33"/>
    <mergeCell ref="P31:P33"/>
    <mergeCell ref="A1:B4"/>
    <mergeCell ref="C1:AA4"/>
    <mergeCell ref="A5:B5"/>
    <mergeCell ref="C5:AA5"/>
    <mergeCell ref="A6:AA6"/>
    <mergeCell ref="A7:G7"/>
    <mergeCell ref="H7:L7"/>
    <mergeCell ref="M7:Q7"/>
    <mergeCell ref="R7:V7"/>
    <mergeCell ref="W7:AA7"/>
    <mergeCell ref="A8:A9"/>
    <mergeCell ref="B8:B9"/>
    <mergeCell ref="C8:C9"/>
    <mergeCell ref="D8:D9"/>
    <mergeCell ref="E8:E9"/>
    <mergeCell ref="F8:F9"/>
    <mergeCell ref="O8:O9"/>
    <mergeCell ref="P8:P9"/>
    <mergeCell ref="Q8:Q9"/>
    <mergeCell ref="R8:S8"/>
    <mergeCell ref="T8:T9"/>
    <mergeCell ref="U8:U9"/>
    <mergeCell ref="V8:V9"/>
    <mergeCell ref="W8:X8"/>
    <mergeCell ref="Y8:Y9"/>
    <mergeCell ref="Z8:Z9"/>
    <mergeCell ref="AA8:AA9"/>
    <mergeCell ref="A10:A12"/>
    <mergeCell ref="B10:B12"/>
    <mergeCell ref="C10:C12"/>
    <mergeCell ref="D10:D12"/>
    <mergeCell ref="E10:E12"/>
    <mergeCell ref="F10:F12"/>
    <mergeCell ref="H10:H12"/>
    <mergeCell ref="I10:I12"/>
    <mergeCell ref="J10:J12"/>
    <mergeCell ref="N10:N12"/>
    <mergeCell ref="O10:O12"/>
    <mergeCell ref="K10:K12"/>
    <mergeCell ref="L10:L12"/>
    <mergeCell ref="M10:M12"/>
    <mergeCell ref="P10:P12"/>
    <mergeCell ref="Q10:Q12"/>
    <mergeCell ref="R10:R12"/>
    <mergeCell ref="S10:S12"/>
    <mergeCell ref="W10:W12"/>
    <mergeCell ref="X10:X12"/>
    <mergeCell ref="U10:U12"/>
    <mergeCell ref="V10:V12"/>
    <mergeCell ref="T10:T12"/>
    <mergeCell ref="Y10:Y12"/>
    <mergeCell ref="Z10:Z12"/>
    <mergeCell ref="AA10:AA12"/>
    <mergeCell ref="A13:A15"/>
    <mergeCell ref="B13:B15"/>
    <mergeCell ref="C13:C15"/>
    <mergeCell ref="D13:D15"/>
    <mergeCell ref="E13:E15"/>
    <mergeCell ref="F13:F15"/>
    <mergeCell ref="H13:H15"/>
    <mergeCell ref="M13:M15"/>
    <mergeCell ref="N13:N15"/>
    <mergeCell ref="O13:O15"/>
    <mergeCell ref="P13:P15"/>
    <mergeCell ref="Q13:Q15"/>
    <mergeCell ref="R13:R15"/>
    <mergeCell ref="W13:W15"/>
    <mergeCell ref="X13:X15"/>
    <mergeCell ref="Y13:Y15"/>
    <mergeCell ref="Z13:Z15"/>
    <mergeCell ref="AA13:AA15"/>
    <mergeCell ref="A16:A18"/>
    <mergeCell ref="B16:B18"/>
    <mergeCell ref="C16:C18"/>
    <mergeCell ref="D16:D18"/>
    <mergeCell ref="E16:E18"/>
    <mergeCell ref="F16:F18"/>
    <mergeCell ref="H16:H18"/>
    <mergeCell ref="I16:I18"/>
    <mergeCell ref="J16:J18"/>
    <mergeCell ref="K16:K18"/>
    <mergeCell ref="L16:L18"/>
    <mergeCell ref="M16:M18"/>
    <mergeCell ref="N16:N18"/>
    <mergeCell ref="O16:O18"/>
    <mergeCell ref="P16:P18"/>
    <mergeCell ref="Q16:Q18"/>
    <mergeCell ref="R16:R18"/>
    <mergeCell ref="W16:W18"/>
    <mergeCell ref="X16:X18"/>
    <mergeCell ref="Y16:Y18"/>
    <mergeCell ref="Z16:Z18"/>
    <mergeCell ref="AA16:AA18"/>
    <mergeCell ref="A19:A21"/>
    <mergeCell ref="B19:B21"/>
    <mergeCell ref="C19:C21"/>
    <mergeCell ref="D19:D21"/>
    <mergeCell ref="E19:E21"/>
    <mergeCell ref="F19:F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X19:X21"/>
    <mergeCell ref="Y19:Y21"/>
    <mergeCell ref="Z19:Z21"/>
    <mergeCell ref="AA19:AA21"/>
    <mergeCell ref="A22:A24"/>
    <mergeCell ref="B22:B24"/>
    <mergeCell ref="C22:C24"/>
    <mergeCell ref="D22:D24"/>
    <mergeCell ref="E22:E24"/>
    <mergeCell ref="F22:F24"/>
    <mergeCell ref="H22:H24"/>
    <mergeCell ref="M22:M24"/>
    <mergeCell ref="N22:N24"/>
    <mergeCell ref="O22:O24"/>
    <mergeCell ref="P22:P24"/>
    <mergeCell ref="Q22:Q24"/>
    <mergeCell ref="R22:R24"/>
    <mergeCell ref="W22:W24"/>
    <mergeCell ref="X22:X24"/>
    <mergeCell ref="Y22:Y24"/>
    <mergeCell ref="Z22:Z24"/>
    <mergeCell ref="AA22:AA24"/>
    <mergeCell ref="A25:A27"/>
    <mergeCell ref="B25:B27"/>
    <mergeCell ref="C25:C27"/>
    <mergeCell ref="D25:D27"/>
    <mergeCell ref="E25:E27"/>
    <mergeCell ref="F25:F27"/>
    <mergeCell ref="H25:H27"/>
    <mergeCell ref="I25:I27"/>
    <mergeCell ref="J25:J27"/>
    <mergeCell ref="K25:K27"/>
    <mergeCell ref="L25:L27"/>
    <mergeCell ref="M25:M27"/>
    <mergeCell ref="N25:N27"/>
    <mergeCell ref="O25:O27"/>
    <mergeCell ref="P25:P27"/>
    <mergeCell ref="Q25:Q27"/>
    <mergeCell ref="R25:R27"/>
    <mergeCell ref="W25:W27"/>
    <mergeCell ref="X25:X27"/>
    <mergeCell ref="Y25:Y27"/>
    <mergeCell ref="Z25:Z27"/>
    <mergeCell ref="AA25:AA27"/>
    <mergeCell ref="A28:A30"/>
    <mergeCell ref="B28:B30"/>
    <mergeCell ref="C28:C30"/>
    <mergeCell ref="D28:D30"/>
    <mergeCell ref="E28:E30"/>
    <mergeCell ref="F28:F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W28:W30"/>
    <mergeCell ref="X28:X30"/>
    <mergeCell ref="Y28:Y30"/>
    <mergeCell ref="Z28:Z30"/>
    <mergeCell ref="AA28:AA30"/>
    <mergeCell ref="A31:A33"/>
    <mergeCell ref="B31:B33"/>
    <mergeCell ref="C31:C33"/>
    <mergeCell ref="D31:D33"/>
    <mergeCell ref="E31:E33"/>
    <mergeCell ref="K31:K33"/>
    <mergeCell ref="L31:L33"/>
    <mergeCell ref="S31:S33"/>
    <mergeCell ref="Z31:Z33"/>
    <mergeCell ref="AA31:AA33"/>
    <mergeCell ref="T31:T33"/>
    <mergeCell ref="U31:U33"/>
    <mergeCell ref="V31:V33"/>
    <mergeCell ref="W31:W33"/>
    <mergeCell ref="X31:X33"/>
    <mergeCell ref="Y31:Y33"/>
  </mergeCells>
  <printOptions/>
  <pageMargins left="0.7" right="0.7" top="0.75" bottom="0.75" header="0.3" footer="0.3"/>
  <pageSetup orientation="portrait"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AC36"/>
  <sheetViews>
    <sheetView zoomScalePageLayoutView="0" workbookViewId="0" topLeftCell="A26">
      <selection activeCell="AB36" sqref="AB36"/>
    </sheetView>
  </sheetViews>
  <sheetFormatPr defaultColWidth="11.421875" defaultRowHeight="15"/>
  <cols>
    <col min="1" max="1" width="40.00390625" style="1" customWidth="1"/>
    <col min="2" max="2" width="39.7109375" style="1" customWidth="1"/>
    <col min="3" max="3" width="24.421875" style="1" customWidth="1"/>
    <col min="4" max="4" width="17.7109375" style="1" customWidth="1"/>
    <col min="5" max="5" width="11.421875" style="1" customWidth="1"/>
    <col min="6" max="6" width="12.421875" style="1" customWidth="1"/>
    <col min="7" max="7" width="12.00390625" style="1" customWidth="1"/>
    <col min="8" max="8" width="20.8515625" style="1" customWidth="1"/>
    <col min="9" max="9" width="13.57421875" style="1" customWidth="1"/>
    <col min="10" max="10" width="23.421875" style="1" customWidth="1"/>
    <col min="11" max="11" width="12.421875" style="1" customWidth="1"/>
    <col min="12" max="12" width="30.8515625" style="1" customWidth="1"/>
    <col min="13" max="13" width="19.00390625" style="1" customWidth="1"/>
    <col min="14" max="14" width="14.28125" style="1" customWidth="1"/>
    <col min="15" max="15" width="25.00390625" style="1" customWidth="1"/>
    <col min="16" max="16" width="11.421875" style="1" customWidth="1"/>
    <col min="17" max="17" width="29.8515625" style="1" customWidth="1"/>
    <col min="18" max="19" width="20.421875" style="1" customWidth="1"/>
    <col min="20" max="20" width="21.00390625" style="1" customWidth="1"/>
    <col min="21" max="21" width="11.421875" style="1" customWidth="1"/>
    <col min="22" max="22" width="23.8515625" style="1" customWidth="1"/>
    <col min="23" max="23" width="19.421875" style="1" customWidth="1"/>
    <col min="24" max="24" width="15.140625" style="1" customWidth="1"/>
    <col min="25" max="25" width="24.7109375" style="1" customWidth="1"/>
    <col min="26" max="26" width="14.57421875" style="1" customWidth="1"/>
    <col min="27" max="27" width="27.421875" style="1" customWidth="1"/>
    <col min="28" max="16384" width="11.421875" style="1" customWidth="1"/>
  </cols>
  <sheetData>
    <row r="1" spans="1:27" ht="7.5" customHeight="1" hidden="1">
      <c r="A1" s="21"/>
      <c r="B1" s="22"/>
      <c r="C1" s="267" t="s">
        <v>574</v>
      </c>
      <c r="D1" s="232"/>
      <c r="E1" s="232"/>
      <c r="F1" s="232"/>
      <c r="G1" s="232"/>
      <c r="H1" s="232"/>
      <c r="I1" s="232"/>
      <c r="J1" s="232"/>
      <c r="K1" s="232"/>
      <c r="L1" s="232"/>
      <c r="M1" s="232"/>
      <c r="N1" s="232"/>
      <c r="O1" s="232"/>
      <c r="P1" s="232"/>
      <c r="Q1" s="232"/>
      <c r="R1" s="232"/>
      <c r="S1" s="232"/>
      <c r="T1" s="232"/>
      <c r="U1" s="232"/>
      <c r="V1" s="232"/>
      <c r="W1" s="232"/>
      <c r="X1" s="232"/>
      <c r="Y1" s="232"/>
      <c r="Z1" s="232"/>
      <c r="AA1" s="233"/>
    </row>
    <row r="2" spans="1:27" ht="15">
      <c r="A2" s="228"/>
      <c r="B2" s="398"/>
      <c r="C2" s="268"/>
      <c r="D2" s="234"/>
      <c r="E2" s="234"/>
      <c r="F2" s="234"/>
      <c r="G2" s="234"/>
      <c r="H2" s="234"/>
      <c r="I2" s="234"/>
      <c r="J2" s="234"/>
      <c r="K2" s="234"/>
      <c r="L2" s="234"/>
      <c r="M2" s="234"/>
      <c r="N2" s="234"/>
      <c r="O2" s="234"/>
      <c r="P2" s="234"/>
      <c r="Q2" s="234"/>
      <c r="R2" s="234"/>
      <c r="S2" s="234"/>
      <c r="T2" s="234"/>
      <c r="U2" s="234"/>
      <c r="V2" s="234"/>
      <c r="W2" s="234"/>
      <c r="X2" s="234"/>
      <c r="Y2" s="234"/>
      <c r="Z2" s="234"/>
      <c r="AA2" s="235"/>
    </row>
    <row r="3" spans="1:27" ht="15">
      <c r="A3" s="228"/>
      <c r="B3" s="398"/>
      <c r="C3" s="268"/>
      <c r="D3" s="234"/>
      <c r="E3" s="234"/>
      <c r="F3" s="234"/>
      <c r="G3" s="234"/>
      <c r="H3" s="234"/>
      <c r="I3" s="234"/>
      <c r="J3" s="234"/>
      <c r="K3" s="234"/>
      <c r="L3" s="234"/>
      <c r="M3" s="234"/>
      <c r="N3" s="234"/>
      <c r="O3" s="234"/>
      <c r="P3" s="234"/>
      <c r="Q3" s="234"/>
      <c r="R3" s="234"/>
      <c r="S3" s="234"/>
      <c r="T3" s="234"/>
      <c r="U3" s="234"/>
      <c r="V3" s="234"/>
      <c r="W3" s="234"/>
      <c r="X3" s="234"/>
      <c r="Y3" s="234"/>
      <c r="Z3" s="234"/>
      <c r="AA3" s="235"/>
    </row>
    <row r="4" spans="1:27" ht="40.5" customHeight="1">
      <c r="A4" s="230"/>
      <c r="B4" s="399"/>
      <c r="C4" s="269"/>
      <c r="D4" s="236"/>
      <c r="E4" s="236"/>
      <c r="F4" s="236"/>
      <c r="G4" s="236"/>
      <c r="H4" s="236"/>
      <c r="I4" s="236"/>
      <c r="J4" s="236"/>
      <c r="K4" s="236"/>
      <c r="L4" s="236"/>
      <c r="M4" s="236"/>
      <c r="N4" s="236"/>
      <c r="O4" s="236"/>
      <c r="P4" s="236"/>
      <c r="Q4" s="236"/>
      <c r="R4" s="236"/>
      <c r="S4" s="236"/>
      <c r="T4" s="236"/>
      <c r="U4" s="236"/>
      <c r="V4" s="236"/>
      <c r="W4" s="236"/>
      <c r="X4" s="236"/>
      <c r="Y4" s="236"/>
      <c r="Z4" s="236"/>
      <c r="AA4" s="237"/>
    </row>
    <row r="5" spans="1:27" ht="15">
      <c r="A5" s="792" t="s">
        <v>0</v>
      </c>
      <c r="B5" s="661"/>
      <c r="C5" s="662" t="s">
        <v>1</v>
      </c>
      <c r="D5" s="238"/>
      <c r="E5" s="238"/>
      <c r="F5" s="238"/>
      <c r="G5" s="238"/>
      <c r="H5" s="238"/>
      <c r="I5" s="238"/>
      <c r="J5" s="238"/>
      <c r="K5" s="238"/>
      <c r="L5" s="238"/>
      <c r="M5" s="238"/>
      <c r="N5" s="238"/>
      <c r="O5" s="238"/>
      <c r="P5" s="238"/>
      <c r="Q5" s="238"/>
      <c r="R5" s="238"/>
      <c r="S5" s="238"/>
      <c r="T5" s="238"/>
      <c r="U5" s="238"/>
      <c r="V5" s="238"/>
      <c r="W5" s="238"/>
      <c r="X5" s="238"/>
      <c r="Y5" s="238"/>
      <c r="Z5" s="238"/>
      <c r="AA5" s="239"/>
    </row>
    <row r="6" spans="1:27" ht="15">
      <c r="A6" s="789" t="s">
        <v>72</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815"/>
    </row>
    <row r="7" spans="1:27" ht="15">
      <c r="A7" s="816" t="s">
        <v>73</v>
      </c>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939"/>
    </row>
    <row r="8" spans="1:27" ht="15.75" thickBot="1">
      <c r="A8" s="789" t="s">
        <v>74</v>
      </c>
      <c r="B8" s="664"/>
      <c r="C8" s="664"/>
      <c r="D8" s="664"/>
      <c r="E8" s="664"/>
      <c r="F8" s="664"/>
      <c r="G8" s="664"/>
      <c r="H8" s="790"/>
      <c r="I8" s="790"/>
      <c r="J8" s="790"/>
      <c r="K8" s="790"/>
      <c r="L8" s="790"/>
      <c r="M8" s="790"/>
      <c r="N8" s="790"/>
      <c r="O8" s="790"/>
      <c r="P8" s="790"/>
      <c r="Q8" s="790"/>
      <c r="R8" s="790"/>
      <c r="S8" s="790"/>
      <c r="T8" s="790"/>
      <c r="U8" s="790"/>
      <c r="V8" s="790"/>
      <c r="W8" s="790"/>
      <c r="X8" s="790"/>
      <c r="Y8" s="790"/>
      <c r="Z8" s="790"/>
      <c r="AA8" s="791"/>
    </row>
    <row r="9" spans="1:27" s="2" customFormat="1" ht="15.75" customHeight="1" thickBot="1">
      <c r="A9" s="804"/>
      <c r="B9" s="805"/>
      <c r="C9" s="805"/>
      <c r="D9" s="805"/>
      <c r="E9" s="805"/>
      <c r="F9" s="805"/>
      <c r="G9" s="805"/>
      <c r="H9" s="806" t="s">
        <v>22</v>
      </c>
      <c r="I9" s="807"/>
      <c r="J9" s="807"/>
      <c r="K9" s="807"/>
      <c r="L9" s="808"/>
      <c r="M9" s="280" t="s">
        <v>23</v>
      </c>
      <c r="N9" s="281"/>
      <c r="O9" s="281"/>
      <c r="P9" s="281"/>
      <c r="Q9" s="282"/>
      <c r="R9" s="283" t="s">
        <v>24</v>
      </c>
      <c r="S9" s="284"/>
      <c r="T9" s="284"/>
      <c r="U9" s="284"/>
      <c r="V9" s="285"/>
      <c r="W9" s="286" t="s">
        <v>25</v>
      </c>
      <c r="X9" s="287"/>
      <c r="Y9" s="287"/>
      <c r="Z9" s="287"/>
      <c r="AA9" s="288"/>
    </row>
    <row r="10" spans="1:28" ht="15">
      <c r="A10" s="501" t="s">
        <v>343</v>
      </c>
      <c r="B10" s="502" t="s">
        <v>2</v>
      </c>
      <c r="C10" s="502" t="s">
        <v>320</v>
      </c>
      <c r="D10" s="502" t="s">
        <v>21</v>
      </c>
      <c r="E10" s="502" t="s">
        <v>4</v>
      </c>
      <c r="F10" s="502" t="s">
        <v>5</v>
      </c>
      <c r="G10" s="522" t="s">
        <v>6</v>
      </c>
      <c r="H10" s="501" t="s">
        <v>7</v>
      </c>
      <c r="I10" s="502"/>
      <c r="J10" s="503" t="s">
        <v>3</v>
      </c>
      <c r="K10" s="503" t="s">
        <v>11</v>
      </c>
      <c r="L10" s="521" t="s">
        <v>8</v>
      </c>
      <c r="M10" s="501" t="s">
        <v>7</v>
      </c>
      <c r="N10" s="502"/>
      <c r="O10" s="502" t="s">
        <v>3</v>
      </c>
      <c r="P10" s="503" t="s">
        <v>12</v>
      </c>
      <c r="Q10" s="521" t="s">
        <v>8</v>
      </c>
      <c r="R10" s="501" t="s">
        <v>7</v>
      </c>
      <c r="S10" s="502"/>
      <c r="T10" s="502" t="s">
        <v>3</v>
      </c>
      <c r="U10" s="503" t="s">
        <v>13</v>
      </c>
      <c r="V10" s="521" t="s">
        <v>8</v>
      </c>
      <c r="W10" s="501" t="s">
        <v>7</v>
      </c>
      <c r="X10" s="502"/>
      <c r="Y10" s="502" t="s">
        <v>3</v>
      </c>
      <c r="Z10" s="503" t="s">
        <v>14</v>
      </c>
      <c r="AA10" s="521" t="s">
        <v>8</v>
      </c>
      <c r="AB10" s="259" t="s">
        <v>1118</v>
      </c>
    </row>
    <row r="11" spans="1:28" ht="24">
      <c r="A11" s="439"/>
      <c r="B11" s="383"/>
      <c r="C11" s="383"/>
      <c r="D11" s="383"/>
      <c r="E11" s="383"/>
      <c r="F11" s="383"/>
      <c r="G11" s="211"/>
      <c r="H11" s="30" t="s">
        <v>9</v>
      </c>
      <c r="I11" s="9" t="s">
        <v>10</v>
      </c>
      <c r="J11" s="214"/>
      <c r="K11" s="214"/>
      <c r="L11" s="466"/>
      <c r="M11" s="10" t="s">
        <v>9</v>
      </c>
      <c r="N11" s="9" t="s">
        <v>10</v>
      </c>
      <c r="O11" s="383"/>
      <c r="P11" s="214"/>
      <c r="Q11" s="466"/>
      <c r="R11" s="10" t="s">
        <v>9</v>
      </c>
      <c r="S11" s="9" t="s">
        <v>10</v>
      </c>
      <c r="T11" s="383"/>
      <c r="U11" s="214"/>
      <c r="V11" s="466"/>
      <c r="W11" s="10" t="s">
        <v>9</v>
      </c>
      <c r="X11" s="9" t="s">
        <v>10</v>
      </c>
      <c r="Y11" s="383"/>
      <c r="Z11" s="214"/>
      <c r="AA11" s="466"/>
      <c r="AB11" s="260"/>
    </row>
    <row r="12" spans="1:28" ht="24">
      <c r="A12" s="179" t="s">
        <v>312</v>
      </c>
      <c r="B12" s="181" t="s">
        <v>75</v>
      </c>
      <c r="C12" s="393">
        <v>1</v>
      </c>
      <c r="D12" s="181" t="s">
        <v>575</v>
      </c>
      <c r="E12" s="181" t="s">
        <v>15</v>
      </c>
      <c r="F12" s="181" t="s">
        <v>16</v>
      </c>
      <c r="G12" s="118" t="s">
        <v>17</v>
      </c>
      <c r="H12" s="179" t="s">
        <v>76</v>
      </c>
      <c r="I12" s="181" t="s">
        <v>576</v>
      </c>
      <c r="J12" s="203" t="s">
        <v>858</v>
      </c>
      <c r="K12" s="161">
        <v>1</v>
      </c>
      <c r="L12" s="369" t="s">
        <v>859</v>
      </c>
      <c r="M12" s="337" t="s">
        <v>76</v>
      </c>
      <c r="N12" s="177" t="s">
        <v>576</v>
      </c>
      <c r="O12" s="177" t="s">
        <v>860</v>
      </c>
      <c r="P12" s="161">
        <v>1</v>
      </c>
      <c r="Q12" s="344" t="s">
        <v>577</v>
      </c>
      <c r="R12" s="179" t="s">
        <v>76</v>
      </c>
      <c r="S12" s="181" t="s">
        <v>576</v>
      </c>
      <c r="T12" s="181" t="s">
        <v>860</v>
      </c>
      <c r="U12" s="161">
        <v>1</v>
      </c>
      <c r="V12" s="369" t="s">
        <v>577</v>
      </c>
      <c r="W12" s="324" t="s">
        <v>76</v>
      </c>
      <c r="X12" s="159" t="s">
        <v>576</v>
      </c>
      <c r="Y12" s="159" t="s">
        <v>860</v>
      </c>
      <c r="Z12" s="161">
        <v>1</v>
      </c>
      <c r="AA12" s="370" t="s">
        <v>577</v>
      </c>
      <c r="AB12" s="941">
        <f>+(Z12+U12+P12+K12)/4</f>
        <v>1</v>
      </c>
    </row>
    <row r="13" spans="1:28" ht="36">
      <c r="A13" s="179"/>
      <c r="B13" s="181"/>
      <c r="C13" s="181"/>
      <c r="D13" s="181"/>
      <c r="E13" s="181"/>
      <c r="F13" s="181"/>
      <c r="G13" s="17" t="s">
        <v>18</v>
      </c>
      <c r="H13" s="179"/>
      <c r="I13" s="181"/>
      <c r="J13" s="184"/>
      <c r="K13" s="335"/>
      <c r="L13" s="369"/>
      <c r="M13" s="337"/>
      <c r="N13" s="177"/>
      <c r="O13" s="177"/>
      <c r="P13" s="335"/>
      <c r="Q13" s="344"/>
      <c r="R13" s="179"/>
      <c r="S13" s="181"/>
      <c r="T13" s="181"/>
      <c r="U13" s="335"/>
      <c r="V13" s="369"/>
      <c r="W13" s="324"/>
      <c r="X13" s="159"/>
      <c r="Y13" s="159"/>
      <c r="Z13" s="335"/>
      <c r="AA13" s="370"/>
      <c r="AB13" s="157"/>
    </row>
    <row r="14" spans="1:28" ht="39.75" customHeight="1">
      <c r="A14" s="179"/>
      <c r="B14" s="181"/>
      <c r="C14" s="181"/>
      <c r="D14" s="181"/>
      <c r="E14" s="181"/>
      <c r="F14" s="181"/>
      <c r="G14" s="18" t="s">
        <v>19</v>
      </c>
      <c r="H14" s="179"/>
      <c r="I14" s="181"/>
      <c r="J14" s="204"/>
      <c r="K14" s="335"/>
      <c r="L14" s="369"/>
      <c r="M14" s="337"/>
      <c r="N14" s="177"/>
      <c r="O14" s="177"/>
      <c r="P14" s="335"/>
      <c r="Q14" s="344"/>
      <c r="R14" s="179"/>
      <c r="S14" s="181"/>
      <c r="T14" s="181"/>
      <c r="U14" s="335"/>
      <c r="V14" s="369"/>
      <c r="W14" s="324"/>
      <c r="X14" s="159"/>
      <c r="Y14" s="159"/>
      <c r="Z14" s="335"/>
      <c r="AA14" s="370"/>
      <c r="AB14" s="157"/>
    </row>
    <row r="15" spans="1:28" ht="24">
      <c r="A15" s="179" t="s">
        <v>77</v>
      </c>
      <c r="B15" s="181" t="s">
        <v>78</v>
      </c>
      <c r="C15" s="393">
        <v>1</v>
      </c>
      <c r="D15" s="181" t="s">
        <v>578</v>
      </c>
      <c r="E15" s="181" t="s">
        <v>15</v>
      </c>
      <c r="F15" s="181" t="s">
        <v>16</v>
      </c>
      <c r="G15" s="118" t="s">
        <v>17</v>
      </c>
      <c r="H15" s="179" t="s">
        <v>79</v>
      </c>
      <c r="I15" s="181" t="s">
        <v>861</v>
      </c>
      <c r="J15" s="203" t="s">
        <v>862</v>
      </c>
      <c r="K15" s="372">
        <v>1</v>
      </c>
      <c r="L15" s="336" t="s">
        <v>863</v>
      </c>
      <c r="M15" s="337" t="s">
        <v>79</v>
      </c>
      <c r="N15" s="177" t="s">
        <v>861</v>
      </c>
      <c r="O15" s="177" t="s">
        <v>864</v>
      </c>
      <c r="P15" s="372">
        <v>1</v>
      </c>
      <c r="Q15" s="709" t="s">
        <v>865</v>
      </c>
      <c r="R15" s="179" t="s">
        <v>79</v>
      </c>
      <c r="S15" s="181" t="s">
        <v>861</v>
      </c>
      <c r="T15" s="181" t="s">
        <v>864</v>
      </c>
      <c r="U15" s="372">
        <v>1</v>
      </c>
      <c r="V15" s="336" t="s">
        <v>865</v>
      </c>
      <c r="W15" s="324" t="s">
        <v>79</v>
      </c>
      <c r="X15" s="159" t="s">
        <v>861</v>
      </c>
      <c r="Y15" s="159" t="s">
        <v>864</v>
      </c>
      <c r="Z15" s="372">
        <v>1</v>
      </c>
      <c r="AA15" s="477" t="s">
        <v>865</v>
      </c>
      <c r="AB15" s="941">
        <f>+(Z15+U15+P15+K15)/4</f>
        <v>1</v>
      </c>
    </row>
    <row r="16" spans="1:28" ht="36">
      <c r="A16" s="179"/>
      <c r="B16" s="181"/>
      <c r="C16" s="181"/>
      <c r="D16" s="181"/>
      <c r="E16" s="181"/>
      <c r="F16" s="181"/>
      <c r="G16" s="17" t="s">
        <v>18</v>
      </c>
      <c r="H16" s="179"/>
      <c r="I16" s="181"/>
      <c r="J16" s="184"/>
      <c r="K16" s="373"/>
      <c r="L16" s="336"/>
      <c r="M16" s="337"/>
      <c r="N16" s="177"/>
      <c r="O16" s="177"/>
      <c r="P16" s="373"/>
      <c r="Q16" s="709"/>
      <c r="R16" s="179"/>
      <c r="S16" s="181"/>
      <c r="T16" s="181"/>
      <c r="U16" s="373"/>
      <c r="V16" s="336"/>
      <c r="W16" s="324"/>
      <c r="X16" s="159"/>
      <c r="Y16" s="159"/>
      <c r="Z16" s="373"/>
      <c r="AA16" s="477"/>
      <c r="AB16" s="157"/>
    </row>
    <row r="17" spans="1:28" ht="36">
      <c r="A17" s="179"/>
      <c r="B17" s="181"/>
      <c r="C17" s="181"/>
      <c r="D17" s="181"/>
      <c r="E17" s="181"/>
      <c r="F17" s="181"/>
      <c r="G17" s="18" t="s">
        <v>19</v>
      </c>
      <c r="H17" s="179"/>
      <c r="I17" s="181"/>
      <c r="J17" s="204"/>
      <c r="K17" s="373"/>
      <c r="L17" s="336"/>
      <c r="M17" s="337"/>
      <c r="N17" s="177"/>
      <c r="O17" s="177"/>
      <c r="P17" s="373"/>
      <c r="Q17" s="709"/>
      <c r="R17" s="179"/>
      <c r="S17" s="181"/>
      <c r="T17" s="181"/>
      <c r="U17" s="373"/>
      <c r="V17" s="336"/>
      <c r="W17" s="324"/>
      <c r="X17" s="159"/>
      <c r="Y17" s="159"/>
      <c r="Z17" s="373"/>
      <c r="AA17" s="477"/>
      <c r="AB17" s="157"/>
    </row>
    <row r="18" spans="1:28" ht="24">
      <c r="A18" s="179" t="s">
        <v>80</v>
      </c>
      <c r="B18" s="181" t="s">
        <v>579</v>
      </c>
      <c r="C18" s="393">
        <v>1</v>
      </c>
      <c r="D18" s="181" t="s">
        <v>81</v>
      </c>
      <c r="E18" s="181" t="s">
        <v>15</v>
      </c>
      <c r="F18" s="181" t="s">
        <v>16</v>
      </c>
      <c r="G18" s="118" t="s">
        <v>17</v>
      </c>
      <c r="H18" s="179" t="s">
        <v>76</v>
      </c>
      <c r="I18" s="181" t="s">
        <v>866</v>
      </c>
      <c r="J18" s="203" t="s">
        <v>867</v>
      </c>
      <c r="K18" s="372">
        <v>1</v>
      </c>
      <c r="L18" s="369" t="s">
        <v>868</v>
      </c>
      <c r="M18" s="337" t="s">
        <v>76</v>
      </c>
      <c r="N18" s="177" t="s">
        <v>866</v>
      </c>
      <c r="O18" s="177" t="s">
        <v>869</v>
      </c>
      <c r="P18" s="372">
        <v>1</v>
      </c>
      <c r="Q18" s="344" t="s">
        <v>870</v>
      </c>
      <c r="R18" s="179" t="s">
        <v>76</v>
      </c>
      <c r="S18" s="181" t="s">
        <v>866</v>
      </c>
      <c r="T18" s="181" t="s">
        <v>869</v>
      </c>
      <c r="U18" s="372">
        <v>1</v>
      </c>
      <c r="V18" s="369" t="s">
        <v>870</v>
      </c>
      <c r="W18" s="324" t="s">
        <v>76</v>
      </c>
      <c r="X18" s="159" t="s">
        <v>866</v>
      </c>
      <c r="Y18" s="159" t="s">
        <v>869</v>
      </c>
      <c r="Z18" s="372">
        <v>1</v>
      </c>
      <c r="AA18" s="370" t="s">
        <v>870</v>
      </c>
      <c r="AB18" s="941">
        <f>+(Z18+U18+P18+K18)/4</f>
        <v>1</v>
      </c>
    </row>
    <row r="19" spans="1:28" ht="36">
      <c r="A19" s="179"/>
      <c r="B19" s="181"/>
      <c r="C19" s="181"/>
      <c r="D19" s="181"/>
      <c r="E19" s="181"/>
      <c r="F19" s="181"/>
      <c r="G19" s="17" t="s">
        <v>18</v>
      </c>
      <c r="H19" s="179"/>
      <c r="I19" s="181"/>
      <c r="J19" s="184"/>
      <c r="K19" s="373"/>
      <c r="L19" s="369"/>
      <c r="M19" s="337"/>
      <c r="N19" s="177"/>
      <c r="O19" s="177"/>
      <c r="P19" s="373"/>
      <c r="Q19" s="344"/>
      <c r="R19" s="179"/>
      <c r="S19" s="181"/>
      <c r="T19" s="181"/>
      <c r="U19" s="373"/>
      <c r="V19" s="369"/>
      <c r="W19" s="324"/>
      <c r="X19" s="159"/>
      <c r="Y19" s="159"/>
      <c r="Z19" s="373"/>
      <c r="AA19" s="370"/>
      <c r="AB19" s="157"/>
    </row>
    <row r="20" spans="1:28" ht="36">
      <c r="A20" s="179"/>
      <c r="B20" s="181"/>
      <c r="C20" s="181"/>
      <c r="D20" s="181"/>
      <c r="E20" s="181"/>
      <c r="F20" s="181"/>
      <c r="G20" s="18" t="s">
        <v>19</v>
      </c>
      <c r="H20" s="179"/>
      <c r="I20" s="181"/>
      <c r="J20" s="204"/>
      <c r="K20" s="373"/>
      <c r="L20" s="369"/>
      <c r="M20" s="337"/>
      <c r="N20" s="177"/>
      <c r="O20" s="177"/>
      <c r="P20" s="373"/>
      <c r="Q20" s="344"/>
      <c r="R20" s="179"/>
      <c r="S20" s="181"/>
      <c r="T20" s="181"/>
      <c r="U20" s="373"/>
      <c r="V20" s="369"/>
      <c r="W20" s="324"/>
      <c r="X20" s="159"/>
      <c r="Y20" s="159"/>
      <c r="Z20" s="373"/>
      <c r="AA20" s="370"/>
      <c r="AB20" s="157"/>
    </row>
    <row r="21" spans="1:28" ht="24">
      <c r="A21" s="205" t="s">
        <v>313</v>
      </c>
      <c r="B21" s="181" t="s">
        <v>580</v>
      </c>
      <c r="C21" s="393">
        <v>1</v>
      </c>
      <c r="D21" s="181" t="s">
        <v>581</v>
      </c>
      <c r="E21" s="181" t="s">
        <v>15</v>
      </c>
      <c r="F21" s="181" t="s">
        <v>16</v>
      </c>
      <c r="G21" s="118" t="s">
        <v>17</v>
      </c>
      <c r="H21" s="179" t="s">
        <v>85</v>
      </c>
      <c r="I21" s="203" t="s">
        <v>582</v>
      </c>
      <c r="J21" s="203" t="s">
        <v>871</v>
      </c>
      <c r="K21" s="372">
        <v>1</v>
      </c>
      <c r="L21" s="336" t="s">
        <v>872</v>
      </c>
      <c r="M21" s="337" t="s">
        <v>314</v>
      </c>
      <c r="N21" s="174" t="s">
        <v>582</v>
      </c>
      <c r="O21" s="177" t="s">
        <v>873</v>
      </c>
      <c r="P21" s="372">
        <v>1</v>
      </c>
      <c r="Q21" s="709" t="s">
        <v>874</v>
      </c>
      <c r="R21" s="179" t="s">
        <v>85</v>
      </c>
      <c r="S21" s="203" t="s">
        <v>582</v>
      </c>
      <c r="T21" s="181" t="s">
        <v>873</v>
      </c>
      <c r="U21" s="372">
        <v>1</v>
      </c>
      <c r="V21" s="336" t="s">
        <v>874</v>
      </c>
      <c r="W21" s="324" t="s">
        <v>85</v>
      </c>
      <c r="X21" s="190" t="s">
        <v>582</v>
      </c>
      <c r="Y21" s="159" t="s">
        <v>873</v>
      </c>
      <c r="Z21" s="372">
        <v>1</v>
      </c>
      <c r="AA21" s="477" t="s">
        <v>874</v>
      </c>
      <c r="AB21" s="941">
        <f>+(Z21+U21+P21+K21)/4</f>
        <v>1</v>
      </c>
    </row>
    <row r="22" spans="1:28" ht="36">
      <c r="A22" s="206"/>
      <c r="B22" s="181"/>
      <c r="C22" s="181"/>
      <c r="D22" s="181"/>
      <c r="E22" s="181"/>
      <c r="F22" s="181"/>
      <c r="G22" s="17" t="s">
        <v>18</v>
      </c>
      <c r="H22" s="179"/>
      <c r="I22" s="184"/>
      <c r="J22" s="184"/>
      <c r="K22" s="373"/>
      <c r="L22" s="336"/>
      <c r="M22" s="337"/>
      <c r="N22" s="175"/>
      <c r="O22" s="177"/>
      <c r="P22" s="373"/>
      <c r="Q22" s="709"/>
      <c r="R22" s="179"/>
      <c r="S22" s="184"/>
      <c r="T22" s="181"/>
      <c r="U22" s="373"/>
      <c r="V22" s="336"/>
      <c r="W22" s="324"/>
      <c r="X22" s="191"/>
      <c r="Y22" s="159"/>
      <c r="Z22" s="373"/>
      <c r="AA22" s="477"/>
      <c r="AB22" s="157"/>
    </row>
    <row r="23" spans="1:28" ht="36">
      <c r="A23" s="206"/>
      <c r="B23" s="203"/>
      <c r="C23" s="203"/>
      <c r="D23" s="203"/>
      <c r="E23" s="203"/>
      <c r="F23" s="203"/>
      <c r="G23" s="20" t="s">
        <v>19</v>
      </c>
      <c r="H23" s="205"/>
      <c r="I23" s="204"/>
      <c r="J23" s="204"/>
      <c r="K23" s="373"/>
      <c r="L23" s="940"/>
      <c r="M23" s="256"/>
      <c r="N23" s="196"/>
      <c r="O23" s="174"/>
      <c r="P23" s="373"/>
      <c r="Q23" s="431"/>
      <c r="R23" s="205"/>
      <c r="S23" s="204"/>
      <c r="T23" s="203"/>
      <c r="U23" s="373"/>
      <c r="V23" s="940"/>
      <c r="W23" s="298"/>
      <c r="X23" s="192"/>
      <c r="Y23" s="190"/>
      <c r="Z23" s="373"/>
      <c r="AA23" s="304"/>
      <c r="AB23" s="157"/>
    </row>
    <row r="24" spans="1:28" ht="24">
      <c r="A24" s="205" t="s">
        <v>315</v>
      </c>
      <c r="B24" s="181" t="s">
        <v>583</v>
      </c>
      <c r="C24" s="393">
        <v>1</v>
      </c>
      <c r="D24" s="181" t="s">
        <v>584</v>
      </c>
      <c r="E24" s="181" t="s">
        <v>15</v>
      </c>
      <c r="F24" s="181" t="s">
        <v>16</v>
      </c>
      <c r="G24" s="118" t="s">
        <v>17</v>
      </c>
      <c r="H24" s="179" t="s">
        <v>88</v>
      </c>
      <c r="I24" s="181" t="s">
        <v>585</v>
      </c>
      <c r="J24" s="203" t="s">
        <v>875</v>
      </c>
      <c r="K24" s="374">
        <v>0.7</v>
      </c>
      <c r="L24" s="336" t="s">
        <v>876</v>
      </c>
      <c r="M24" s="337" t="s">
        <v>88</v>
      </c>
      <c r="N24" s="177" t="s">
        <v>585</v>
      </c>
      <c r="O24" s="177" t="s">
        <v>875</v>
      </c>
      <c r="P24" s="161">
        <v>0.8</v>
      </c>
      <c r="Q24" s="709" t="s">
        <v>876</v>
      </c>
      <c r="R24" s="179" t="s">
        <v>88</v>
      </c>
      <c r="S24" s="181" t="s">
        <v>585</v>
      </c>
      <c r="T24" s="181" t="s">
        <v>875</v>
      </c>
      <c r="U24" s="161">
        <v>0.8</v>
      </c>
      <c r="V24" s="336" t="s">
        <v>876</v>
      </c>
      <c r="W24" s="324" t="s">
        <v>88</v>
      </c>
      <c r="X24" s="159" t="s">
        <v>585</v>
      </c>
      <c r="Y24" s="159" t="s">
        <v>875</v>
      </c>
      <c r="Z24" s="161">
        <v>0.8</v>
      </c>
      <c r="AA24" s="477" t="s">
        <v>876</v>
      </c>
      <c r="AB24" s="941">
        <f>+(Z24+U24+P24+K24)/4</f>
        <v>0.7750000000000001</v>
      </c>
    </row>
    <row r="25" spans="1:28" ht="36">
      <c r="A25" s="206"/>
      <c r="B25" s="181"/>
      <c r="C25" s="181"/>
      <c r="D25" s="181"/>
      <c r="E25" s="181"/>
      <c r="F25" s="181"/>
      <c r="G25" s="17" t="s">
        <v>18</v>
      </c>
      <c r="H25" s="179"/>
      <c r="I25" s="181"/>
      <c r="J25" s="184"/>
      <c r="K25" s="375"/>
      <c r="L25" s="336"/>
      <c r="M25" s="337"/>
      <c r="N25" s="177"/>
      <c r="O25" s="177"/>
      <c r="P25" s="335"/>
      <c r="Q25" s="709"/>
      <c r="R25" s="179"/>
      <c r="S25" s="181"/>
      <c r="T25" s="181"/>
      <c r="U25" s="335"/>
      <c r="V25" s="336"/>
      <c r="W25" s="324"/>
      <c r="X25" s="159"/>
      <c r="Y25" s="159"/>
      <c r="Z25" s="335"/>
      <c r="AA25" s="477"/>
      <c r="AB25" s="157"/>
    </row>
    <row r="26" spans="1:28" ht="36">
      <c r="A26" s="207"/>
      <c r="B26" s="181"/>
      <c r="C26" s="181"/>
      <c r="D26" s="181"/>
      <c r="E26" s="181"/>
      <c r="F26" s="181"/>
      <c r="G26" s="18" t="s">
        <v>19</v>
      </c>
      <c r="H26" s="179"/>
      <c r="I26" s="181"/>
      <c r="J26" s="204"/>
      <c r="K26" s="375"/>
      <c r="L26" s="336"/>
      <c r="M26" s="337"/>
      <c r="N26" s="177"/>
      <c r="O26" s="177"/>
      <c r="P26" s="335"/>
      <c r="Q26" s="709"/>
      <c r="R26" s="179"/>
      <c r="S26" s="181"/>
      <c r="T26" s="181"/>
      <c r="U26" s="335"/>
      <c r="V26" s="336"/>
      <c r="W26" s="324"/>
      <c r="X26" s="159"/>
      <c r="Y26" s="159"/>
      <c r="Z26" s="335"/>
      <c r="AA26" s="477"/>
      <c r="AB26" s="157"/>
    </row>
    <row r="27" spans="1:28" ht="24">
      <c r="A27" s="205" t="s">
        <v>316</v>
      </c>
      <c r="B27" s="181" t="s">
        <v>586</v>
      </c>
      <c r="C27" s="393">
        <v>1</v>
      </c>
      <c r="D27" s="181" t="s">
        <v>587</v>
      </c>
      <c r="E27" s="181" t="s">
        <v>15</v>
      </c>
      <c r="F27" s="181" t="s">
        <v>16</v>
      </c>
      <c r="G27" s="118" t="s">
        <v>17</v>
      </c>
      <c r="H27" s="179" t="s">
        <v>88</v>
      </c>
      <c r="I27" s="181" t="s">
        <v>877</v>
      </c>
      <c r="J27" s="203" t="s">
        <v>878</v>
      </c>
      <c r="K27" s="161">
        <v>0.8</v>
      </c>
      <c r="L27" s="336" t="s">
        <v>879</v>
      </c>
      <c r="M27" s="337" t="s">
        <v>88</v>
      </c>
      <c r="N27" s="177" t="s">
        <v>877</v>
      </c>
      <c r="O27" s="177" t="s">
        <v>878</v>
      </c>
      <c r="P27" s="161">
        <v>0.8</v>
      </c>
      <c r="Q27" s="709" t="s">
        <v>879</v>
      </c>
      <c r="R27" s="179" t="s">
        <v>88</v>
      </c>
      <c r="S27" s="181" t="s">
        <v>877</v>
      </c>
      <c r="T27" s="181" t="s">
        <v>878</v>
      </c>
      <c r="U27" s="161">
        <v>0.8</v>
      </c>
      <c r="V27" s="336" t="s">
        <v>880</v>
      </c>
      <c r="W27" s="324" t="s">
        <v>88</v>
      </c>
      <c r="X27" s="159" t="s">
        <v>877</v>
      </c>
      <c r="Y27" s="159" t="s">
        <v>878</v>
      </c>
      <c r="Z27" s="161">
        <v>0.8</v>
      </c>
      <c r="AA27" s="477" t="s">
        <v>880</v>
      </c>
      <c r="AB27" s="941">
        <f>+(Z27+U27+P27+K27)/4</f>
        <v>0.8</v>
      </c>
    </row>
    <row r="28" spans="1:28" ht="36">
      <c r="A28" s="206"/>
      <c r="B28" s="181"/>
      <c r="C28" s="181"/>
      <c r="D28" s="181"/>
      <c r="E28" s="181"/>
      <c r="F28" s="181"/>
      <c r="G28" s="17" t="s">
        <v>18</v>
      </c>
      <c r="H28" s="179"/>
      <c r="I28" s="181"/>
      <c r="J28" s="184"/>
      <c r="K28" s="335"/>
      <c r="L28" s="336"/>
      <c r="M28" s="337"/>
      <c r="N28" s="177"/>
      <c r="O28" s="177"/>
      <c r="P28" s="335"/>
      <c r="Q28" s="709"/>
      <c r="R28" s="179"/>
      <c r="S28" s="181"/>
      <c r="T28" s="181"/>
      <c r="U28" s="335"/>
      <c r="V28" s="336"/>
      <c r="W28" s="324"/>
      <c r="X28" s="159"/>
      <c r="Y28" s="159"/>
      <c r="Z28" s="335"/>
      <c r="AA28" s="477"/>
      <c r="AB28" s="157"/>
    </row>
    <row r="29" spans="1:28" ht="36">
      <c r="A29" s="207"/>
      <c r="B29" s="181"/>
      <c r="C29" s="181"/>
      <c r="D29" s="181"/>
      <c r="E29" s="181"/>
      <c r="F29" s="181"/>
      <c r="G29" s="18" t="s">
        <v>19</v>
      </c>
      <c r="H29" s="179"/>
      <c r="I29" s="181"/>
      <c r="J29" s="204"/>
      <c r="K29" s="335"/>
      <c r="L29" s="336"/>
      <c r="M29" s="337"/>
      <c r="N29" s="177"/>
      <c r="O29" s="177"/>
      <c r="P29" s="335"/>
      <c r="Q29" s="709"/>
      <c r="R29" s="179"/>
      <c r="S29" s="181"/>
      <c r="T29" s="181"/>
      <c r="U29" s="335"/>
      <c r="V29" s="336"/>
      <c r="W29" s="324"/>
      <c r="X29" s="159"/>
      <c r="Y29" s="159"/>
      <c r="Z29" s="335"/>
      <c r="AA29" s="477"/>
      <c r="AB29" s="157"/>
    </row>
    <row r="30" spans="1:28" ht="24">
      <c r="A30" s="205" t="s">
        <v>82</v>
      </c>
      <c r="B30" s="181" t="s">
        <v>83</v>
      </c>
      <c r="C30" s="393">
        <v>1</v>
      </c>
      <c r="D30" s="181" t="s">
        <v>84</v>
      </c>
      <c r="E30" s="181" t="s">
        <v>15</v>
      </c>
      <c r="F30" s="181" t="s">
        <v>16</v>
      </c>
      <c r="G30" s="118" t="s">
        <v>17</v>
      </c>
      <c r="H30" s="179" t="s">
        <v>85</v>
      </c>
      <c r="I30" s="181" t="s">
        <v>881</v>
      </c>
      <c r="J30" s="203" t="s">
        <v>882</v>
      </c>
      <c r="K30" s="374">
        <v>0.7</v>
      </c>
      <c r="L30" s="336" t="s">
        <v>883</v>
      </c>
      <c r="M30" s="337" t="s">
        <v>85</v>
      </c>
      <c r="N30" s="177" t="s">
        <v>881</v>
      </c>
      <c r="O30" s="177" t="s">
        <v>884</v>
      </c>
      <c r="P30" s="374">
        <v>0.7</v>
      </c>
      <c r="Q30" s="709" t="s">
        <v>883</v>
      </c>
      <c r="R30" s="179" t="s">
        <v>85</v>
      </c>
      <c r="S30" s="181" t="s">
        <v>881</v>
      </c>
      <c r="T30" s="181" t="s">
        <v>884</v>
      </c>
      <c r="U30" s="374">
        <v>0.7</v>
      </c>
      <c r="V30" s="336" t="s">
        <v>883</v>
      </c>
      <c r="W30" s="324" t="s">
        <v>85</v>
      </c>
      <c r="X30" s="159" t="s">
        <v>881</v>
      </c>
      <c r="Y30" s="159" t="s">
        <v>884</v>
      </c>
      <c r="Z30" s="374">
        <v>0.7</v>
      </c>
      <c r="AA30" s="477" t="s">
        <v>883</v>
      </c>
      <c r="AB30" s="941">
        <f>+(Z30+U30+P30+K30)/4</f>
        <v>0.7</v>
      </c>
    </row>
    <row r="31" spans="1:28" ht="36">
      <c r="A31" s="206"/>
      <c r="B31" s="181"/>
      <c r="C31" s="181"/>
      <c r="D31" s="181"/>
      <c r="E31" s="181"/>
      <c r="F31" s="181"/>
      <c r="G31" s="17" t="s">
        <v>18</v>
      </c>
      <c r="H31" s="179"/>
      <c r="I31" s="181"/>
      <c r="J31" s="184"/>
      <c r="K31" s="375"/>
      <c r="L31" s="336"/>
      <c r="M31" s="337"/>
      <c r="N31" s="177"/>
      <c r="O31" s="177"/>
      <c r="P31" s="375"/>
      <c r="Q31" s="709"/>
      <c r="R31" s="179"/>
      <c r="S31" s="181"/>
      <c r="T31" s="181"/>
      <c r="U31" s="375"/>
      <c r="V31" s="336"/>
      <c r="W31" s="324"/>
      <c r="X31" s="159"/>
      <c r="Y31" s="159"/>
      <c r="Z31" s="375"/>
      <c r="AA31" s="477"/>
      <c r="AB31" s="157"/>
    </row>
    <row r="32" spans="1:28" ht="71.25" customHeight="1">
      <c r="A32" s="207"/>
      <c r="B32" s="181"/>
      <c r="C32" s="181"/>
      <c r="D32" s="181"/>
      <c r="E32" s="181"/>
      <c r="F32" s="181"/>
      <c r="G32" s="18" t="s">
        <v>19</v>
      </c>
      <c r="H32" s="179"/>
      <c r="I32" s="181"/>
      <c r="J32" s="204"/>
      <c r="K32" s="375"/>
      <c r="L32" s="336"/>
      <c r="M32" s="337"/>
      <c r="N32" s="177"/>
      <c r="O32" s="177"/>
      <c r="P32" s="375"/>
      <c r="Q32" s="709"/>
      <c r="R32" s="179"/>
      <c r="S32" s="181"/>
      <c r="T32" s="181"/>
      <c r="U32" s="375"/>
      <c r="V32" s="336"/>
      <c r="W32" s="324"/>
      <c r="X32" s="159"/>
      <c r="Y32" s="159"/>
      <c r="Z32" s="375"/>
      <c r="AA32" s="477"/>
      <c r="AB32" s="157"/>
    </row>
    <row r="33" spans="1:28" ht="24">
      <c r="A33" s="205" t="s">
        <v>86</v>
      </c>
      <c r="B33" s="181" t="s">
        <v>588</v>
      </c>
      <c r="C33" s="393">
        <v>1</v>
      </c>
      <c r="D33" s="181" t="s">
        <v>87</v>
      </c>
      <c r="E33" s="181" t="s">
        <v>15</v>
      </c>
      <c r="F33" s="181" t="s">
        <v>16</v>
      </c>
      <c r="G33" s="118" t="s">
        <v>17</v>
      </c>
      <c r="H33" s="179" t="s">
        <v>88</v>
      </c>
      <c r="I33" s="181" t="s">
        <v>881</v>
      </c>
      <c r="J33" s="203" t="s">
        <v>885</v>
      </c>
      <c r="K33" s="374">
        <v>0.7</v>
      </c>
      <c r="L33" s="336" t="s">
        <v>886</v>
      </c>
      <c r="M33" s="337" t="s">
        <v>88</v>
      </c>
      <c r="N33" s="177" t="s">
        <v>881</v>
      </c>
      <c r="O33" s="177" t="s">
        <v>884</v>
      </c>
      <c r="P33" s="374">
        <v>0.7</v>
      </c>
      <c r="Q33" s="709" t="s">
        <v>886</v>
      </c>
      <c r="R33" s="179" t="s">
        <v>88</v>
      </c>
      <c r="S33" s="181" t="s">
        <v>881</v>
      </c>
      <c r="T33" s="181" t="s">
        <v>884</v>
      </c>
      <c r="U33" s="374">
        <v>0.7</v>
      </c>
      <c r="V33" s="336" t="s">
        <v>886</v>
      </c>
      <c r="W33" s="324" t="s">
        <v>88</v>
      </c>
      <c r="X33" s="159" t="s">
        <v>881</v>
      </c>
      <c r="Y33" s="159" t="s">
        <v>884</v>
      </c>
      <c r="Z33" s="374">
        <v>0.7</v>
      </c>
      <c r="AA33" s="477" t="s">
        <v>886</v>
      </c>
      <c r="AB33" s="941">
        <f>+(Z33+U33+P33+K33)/4</f>
        <v>0.7</v>
      </c>
    </row>
    <row r="34" spans="1:28" ht="36">
      <c r="A34" s="206"/>
      <c r="B34" s="181"/>
      <c r="C34" s="181"/>
      <c r="D34" s="181"/>
      <c r="E34" s="181"/>
      <c r="F34" s="181"/>
      <c r="G34" s="17" t="s">
        <v>18</v>
      </c>
      <c r="H34" s="179"/>
      <c r="I34" s="181"/>
      <c r="J34" s="184"/>
      <c r="K34" s="375"/>
      <c r="L34" s="336"/>
      <c r="M34" s="337"/>
      <c r="N34" s="177"/>
      <c r="O34" s="177"/>
      <c r="P34" s="375"/>
      <c r="Q34" s="709"/>
      <c r="R34" s="179"/>
      <c r="S34" s="181"/>
      <c r="T34" s="181"/>
      <c r="U34" s="375"/>
      <c r="V34" s="336"/>
      <c r="W34" s="324"/>
      <c r="X34" s="159"/>
      <c r="Y34" s="159"/>
      <c r="Z34" s="375"/>
      <c r="AA34" s="477"/>
      <c r="AB34" s="157"/>
    </row>
    <row r="35" spans="1:28" ht="74.25" customHeight="1" thickBot="1">
      <c r="A35" s="394"/>
      <c r="B35" s="182"/>
      <c r="C35" s="182"/>
      <c r="D35" s="182"/>
      <c r="E35" s="182"/>
      <c r="F35" s="182"/>
      <c r="G35" s="19" t="s">
        <v>19</v>
      </c>
      <c r="H35" s="180"/>
      <c r="I35" s="181"/>
      <c r="J35" s="204"/>
      <c r="K35" s="375"/>
      <c r="L35" s="336"/>
      <c r="M35" s="378"/>
      <c r="N35" s="177"/>
      <c r="O35" s="178"/>
      <c r="P35" s="375"/>
      <c r="Q35" s="938"/>
      <c r="R35" s="180"/>
      <c r="S35" s="181"/>
      <c r="T35" s="182"/>
      <c r="U35" s="375"/>
      <c r="V35" s="377"/>
      <c r="W35" s="325"/>
      <c r="X35" s="159"/>
      <c r="Y35" s="160"/>
      <c r="Z35" s="375"/>
      <c r="AA35" s="485"/>
      <c r="AB35" s="157"/>
    </row>
    <row r="36" spans="1:29" ht="15">
      <c r="A36" s="115"/>
      <c r="B36" s="115"/>
      <c r="C36" s="115"/>
      <c r="D36" s="115"/>
      <c r="E36" s="115"/>
      <c r="F36" s="115"/>
      <c r="G36" s="115"/>
      <c r="H36" s="115"/>
      <c r="I36" s="115"/>
      <c r="J36" s="115"/>
      <c r="K36" s="116"/>
      <c r="L36" s="115"/>
      <c r="M36" s="115"/>
      <c r="N36" s="115"/>
      <c r="O36" s="115"/>
      <c r="P36" s="116"/>
      <c r="Q36" s="115"/>
      <c r="R36" s="115"/>
      <c r="S36" s="115"/>
      <c r="T36" s="115"/>
      <c r="U36" s="116"/>
      <c r="V36" s="115"/>
      <c r="W36" s="115"/>
      <c r="X36" s="115"/>
      <c r="Y36" s="115"/>
      <c r="Z36" s="116"/>
      <c r="AA36" s="115"/>
      <c r="AB36" s="123">
        <f>SUM(AB12:AB35)/8</f>
        <v>0.8718750000000001</v>
      </c>
      <c r="AC36" s="114"/>
    </row>
  </sheetData>
  <sheetProtection/>
  <mergeCells count="252">
    <mergeCell ref="AB27:AB29"/>
    <mergeCell ref="AB30:AB32"/>
    <mergeCell ref="AB33:AB35"/>
    <mergeCell ref="AB10:AB11"/>
    <mergeCell ref="AB12:AB14"/>
    <mergeCell ref="AB15:AB17"/>
    <mergeCell ref="AB18:AB20"/>
    <mergeCell ref="AB21:AB23"/>
    <mergeCell ref="AB24:AB26"/>
    <mergeCell ref="Z24:Z26"/>
    <mergeCell ref="T24:T26"/>
    <mergeCell ref="U24:U26"/>
    <mergeCell ref="V24:V26"/>
    <mergeCell ref="W24:W26"/>
    <mergeCell ref="X24:X26"/>
    <mergeCell ref="Y24:Y26"/>
    <mergeCell ref="N24:N26"/>
    <mergeCell ref="O24:O26"/>
    <mergeCell ref="P24:P26"/>
    <mergeCell ref="Q24:Q26"/>
    <mergeCell ref="R24:R26"/>
    <mergeCell ref="S24:S26"/>
    <mergeCell ref="H24:H26"/>
    <mergeCell ref="I24:I26"/>
    <mergeCell ref="J24:J26"/>
    <mergeCell ref="K24:K26"/>
    <mergeCell ref="L24:L26"/>
    <mergeCell ref="M24:M26"/>
    <mergeCell ref="W21:W23"/>
    <mergeCell ref="X21:X23"/>
    <mergeCell ref="Y21:Y23"/>
    <mergeCell ref="Z21:Z23"/>
    <mergeCell ref="A24:A26"/>
    <mergeCell ref="B24:B26"/>
    <mergeCell ref="C24:C26"/>
    <mergeCell ref="D24:D26"/>
    <mergeCell ref="E24:E26"/>
    <mergeCell ref="F24:F26"/>
    <mergeCell ref="Q21:Q23"/>
    <mergeCell ref="R21:R23"/>
    <mergeCell ref="S21:S23"/>
    <mergeCell ref="T21:T23"/>
    <mergeCell ref="U21:U23"/>
    <mergeCell ref="V21:V23"/>
    <mergeCell ref="K21:K23"/>
    <mergeCell ref="L21:L23"/>
    <mergeCell ref="M21:M23"/>
    <mergeCell ref="N21:N23"/>
    <mergeCell ref="O21:O23"/>
    <mergeCell ref="P21:P23"/>
    <mergeCell ref="Z18:Z20"/>
    <mergeCell ref="A21:A23"/>
    <mergeCell ref="B21:B23"/>
    <mergeCell ref="C21:C23"/>
    <mergeCell ref="D21:D23"/>
    <mergeCell ref="E21:E23"/>
    <mergeCell ref="F21:F23"/>
    <mergeCell ref="H21:H23"/>
    <mergeCell ref="I21:I23"/>
    <mergeCell ref="J21:J23"/>
    <mergeCell ref="T18:T20"/>
    <mergeCell ref="U18:U20"/>
    <mergeCell ref="V18:V20"/>
    <mergeCell ref="W18:W20"/>
    <mergeCell ref="X18:X20"/>
    <mergeCell ref="Y18:Y20"/>
    <mergeCell ref="N18:N20"/>
    <mergeCell ref="O18:O20"/>
    <mergeCell ref="P18:P20"/>
    <mergeCell ref="Q18:Q20"/>
    <mergeCell ref="R18:R20"/>
    <mergeCell ref="S18:S20"/>
    <mergeCell ref="H18:H20"/>
    <mergeCell ref="I18:I20"/>
    <mergeCell ref="J18:J20"/>
    <mergeCell ref="K18:K20"/>
    <mergeCell ref="L18:L20"/>
    <mergeCell ref="M18:M20"/>
    <mergeCell ref="W15:W17"/>
    <mergeCell ref="X15:X17"/>
    <mergeCell ref="Y15:Y17"/>
    <mergeCell ref="Z15:Z17"/>
    <mergeCell ref="A18:A20"/>
    <mergeCell ref="B18:B20"/>
    <mergeCell ref="C18:C20"/>
    <mergeCell ref="D18:D20"/>
    <mergeCell ref="E18:E20"/>
    <mergeCell ref="F18:F20"/>
    <mergeCell ref="Q15:Q17"/>
    <mergeCell ref="R15:R17"/>
    <mergeCell ref="S15:S17"/>
    <mergeCell ref="T15:T17"/>
    <mergeCell ref="U15:U17"/>
    <mergeCell ref="V15:V17"/>
    <mergeCell ref="K15:K17"/>
    <mergeCell ref="L15:L17"/>
    <mergeCell ref="M15:M17"/>
    <mergeCell ref="N15:N17"/>
    <mergeCell ref="O15:O17"/>
    <mergeCell ref="P15:P17"/>
    <mergeCell ref="Z12:Z14"/>
    <mergeCell ref="A15:A17"/>
    <mergeCell ref="B15:B17"/>
    <mergeCell ref="C15:C17"/>
    <mergeCell ref="D15:D17"/>
    <mergeCell ref="E15:E17"/>
    <mergeCell ref="F15:F17"/>
    <mergeCell ref="H15:H17"/>
    <mergeCell ref="I15:I17"/>
    <mergeCell ref="J15:J17"/>
    <mergeCell ref="T12:T14"/>
    <mergeCell ref="U12:U14"/>
    <mergeCell ref="V12:V14"/>
    <mergeCell ref="W12:W14"/>
    <mergeCell ref="X12:X14"/>
    <mergeCell ref="Y12:Y14"/>
    <mergeCell ref="N12:N14"/>
    <mergeCell ref="O12:O14"/>
    <mergeCell ref="P12:P14"/>
    <mergeCell ref="Q12:Q14"/>
    <mergeCell ref="R12:R14"/>
    <mergeCell ref="S12:S14"/>
    <mergeCell ref="H12:H14"/>
    <mergeCell ref="I12:I14"/>
    <mergeCell ref="J12:J14"/>
    <mergeCell ref="K12:K14"/>
    <mergeCell ref="L12:L14"/>
    <mergeCell ref="M12:M14"/>
    <mergeCell ref="A12:A14"/>
    <mergeCell ref="B12:B14"/>
    <mergeCell ref="C12:C14"/>
    <mergeCell ref="D12:D14"/>
    <mergeCell ref="E12:E14"/>
    <mergeCell ref="F12:F14"/>
    <mergeCell ref="T10:T11"/>
    <mergeCell ref="U10:U11"/>
    <mergeCell ref="Q10:Q11"/>
    <mergeCell ref="R10:S10"/>
    <mergeCell ref="Y10:Y11"/>
    <mergeCell ref="Z10:Z11"/>
    <mergeCell ref="J10:J11"/>
    <mergeCell ref="K10:K11"/>
    <mergeCell ref="L10:L11"/>
    <mergeCell ref="M10:N10"/>
    <mergeCell ref="O10:O11"/>
    <mergeCell ref="P10:P11"/>
    <mergeCell ref="A5:B5"/>
    <mergeCell ref="C1:AA4"/>
    <mergeCell ref="C5:AA5"/>
    <mergeCell ref="A6:AA6"/>
    <mergeCell ref="A7:AA7"/>
    <mergeCell ref="A10:A11"/>
    <mergeCell ref="B10:B11"/>
    <mergeCell ref="C10:C11"/>
    <mergeCell ref="D10:D11"/>
    <mergeCell ref="E10:E11"/>
    <mergeCell ref="A27:A29"/>
    <mergeCell ref="B27:B29"/>
    <mergeCell ref="C27:C29"/>
    <mergeCell ref="D27:D29"/>
    <mergeCell ref="E27:E29"/>
    <mergeCell ref="F27:F29"/>
    <mergeCell ref="H27:H29"/>
    <mergeCell ref="I27:I29"/>
    <mergeCell ref="J27:J29"/>
    <mergeCell ref="K27:K29"/>
    <mergeCell ref="L27:L29"/>
    <mergeCell ref="M27:M29"/>
    <mergeCell ref="N27:N29"/>
    <mergeCell ref="O27:O29"/>
    <mergeCell ref="P27:P29"/>
    <mergeCell ref="Q27:Q29"/>
    <mergeCell ref="R27:R29"/>
    <mergeCell ref="S27:S29"/>
    <mergeCell ref="T27:T29"/>
    <mergeCell ref="U27:U29"/>
    <mergeCell ref="V27:V29"/>
    <mergeCell ref="W27:W29"/>
    <mergeCell ref="X27:X29"/>
    <mergeCell ref="Y27:Y29"/>
    <mergeCell ref="Z27:Z29"/>
    <mergeCell ref="A30:A32"/>
    <mergeCell ref="B30:B32"/>
    <mergeCell ref="C30:C32"/>
    <mergeCell ref="D30:D32"/>
    <mergeCell ref="E30:E32"/>
    <mergeCell ref="F30:F32"/>
    <mergeCell ref="H30:H32"/>
    <mergeCell ref="I30:I32"/>
    <mergeCell ref="J30:J32"/>
    <mergeCell ref="K30:K32"/>
    <mergeCell ref="L30:L32"/>
    <mergeCell ref="M30:M32"/>
    <mergeCell ref="N30:N32"/>
    <mergeCell ref="O30:O32"/>
    <mergeCell ref="P30:P32"/>
    <mergeCell ref="Q30:Q32"/>
    <mergeCell ref="R30:R32"/>
    <mergeCell ref="S30:S32"/>
    <mergeCell ref="T30:T32"/>
    <mergeCell ref="U30:U32"/>
    <mergeCell ref="V30:V32"/>
    <mergeCell ref="W30:W32"/>
    <mergeCell ref="X30:X32"/>
    <mergeCell ref="Y30:Y32"/>
    <mergeCell ref="Z30:Z32"/>
    <mergeCell ref="A33:A35"/>
    <mergeCell ref="B33:B35"/>
    <mergeCell ref="C33:C35"/>
    <mergeCell ref="D33:D35"/>
    <mergeCell ref="E33:E35"/>
    <mergeCell ref="F33:F35"/>
    <mergeCell ref="P33:P35"/>
    <mergeCell ref="Q33:Q35"/>
    <mergeCell ref="R33:R35"/>
    <mergeCell ref="S33:S35"/>
    <mergeCell ref="H33:H35"/>
    <mergeCell ref="I33:I35"/>
    <mergeCell ref="J33:J35"/>
    <mergeCell ref="K33:K35"/>
    <mergeCell ref="L33:L35"/>
    <mergeCell ref="M33:M35"/>
    <mergeCell ref="H10:I10"/>
    <mergeCell ref="Z33:Z35"/>
    <mergeCell ref="T33:T35"/>
    <mergeCell ref="U33:U35"/>
    <mergeCell ref="V33:V35"/>
    <mergeCell ref="W33:W35"/>
    <mergeCell ref="X33:X35"/>
    <mergeCell ref="Y33:Y35"/>
    <mergeCell ref="N33:N35"/>
    <mergeCell ref="O33:O35"/>
    <mergeCell ref="AA15:AA17"/>
    <mergeCell ref="AA18:AA20"/>
    <mergeCell ref="A8:AA8"/>
    <mergeCell ref="A9:G9"/>
    <mergeCell ref="H9:L9"/>
    <mergeCell ref="M9:Q9"/>
    <mergeCell ref="R9:V9"/>
    <mergeCell ref="W9:AA9"/>
    <mergeCell ref="F10:F11"/>
    <mergeCell ref="G10:G11"/>
    <mergeCell ref="A2:B4"/>
    <mergeCell ref="AA21:AA23"/>
    <mergeCell ref="AA24:AA26"/>
    <mergeCell ref="AA27:AA29"/>
    <mergeCell ref="AA30:AA32"/>
    <mergeCell ref="AA33:AA35"/>
    <mergeCell ref="V10:V11"/>
    <mergeCell ref="W10:X10"/>
    <mergeCell ref="AA10:AA11"/>
    <mergeCell ref="AA12:AA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C37"/>
  <sheetViews>
    <sheetView zoomScalePageLayoutView="0" workbookViewId="0" topLeftCell="A1">
      <selection activeCell="A6" sqref="A6:AA6"/>
    </sheetView>
  </sheetViews>
  <sheetFormatPr defaultColWidth="11.421875" defaultRowHeight="15"/>
  <cols>
    <col min="1" max="1" width="24.28125" style="1" customWidth="1"/>
    <col min="2" max="3" width="24.7109375" style="1" customWidth="1"/>
    <col min="4" max="4" width="17.7109375" style="1" customWidth="1"/>
    <col min="5" max="5" width="11.421875" style="1" customWidth="1"/>
    <col min="6" max="6" width="12.421875" style="1" customWidth="1"/>
    <col min="7" max="7" width="12.00390625" style="1" customWidth="1"/>
    <col min="8" max="8" width="20.8515625" style="1" customWidth="1"/>
    <col min="9" max="9" width="13.57421875" style="1" customWidth="1"/>
    <col min="10" max="10" width="17.421875" style="1" customWidth="1"/>
    <col min="11" max="11" width="12.421875" style="1" customWidth="1"/>
    <col min="12" max="12" width="21.57421875" style="1" customWidth="1"/>
    <col min="13" max="13" width="19.00390625" style="1" customWidth="1"/>
    <col min="14" max="14" width="14.28125" style="1" customWidth="1"/>
    <col min="15" max="15" width="25.00390625" style="1" customWidth="1"/>
    <col min="16" max="16" width="11.421875" style="1" customWidth="1"/>
    <col min="17" max="17" width="19.57421875" style="1" customWidth="1"/>
    <col min="18" max="18" width="20.421875" style="1" customWidth="1"/>
    <col min="19" max="19" width="11.421875" style="1" customWidth="1"/>
    <col min="20" max="20" width="21.00390625" style="1" customWidth="1"/>
    <col min="21" max="21" width="11.421875" style="1" customWidth="1"/>
    <col min="22" max="22" width="15.57421875" style="1" customWidth="1"/>
    <col min="23" max="23" width="19.421875" style="1" customWidth="1"/>
    <col min="24" max="24" width="11.421875" style="1" customWidth="1"/>
    <col min="25" max="25" width="19.421875" style="1" customWidth="1"/>
    <col min="26" max="26" width="11.421875" style="1" customWidth="1"/>
    <col min="27" max="27" width="19.28125" style="1" customWidth="1"/>
    <col min="28" max="28" width="15.140625" style="1" customWidth="1"/>
    <col min="29" max="16384" width="11.421875" style="1" customWidth="1"/>
  </cols>
  <sheetData>
    <row r="1" spans="1:28" ht="19.5" customHeight="1">
      <c r="A1" s="226"/>
      <c r="B1" s="227"/>
      <c r="C1" s="232" t="s">
        <v>887</v>
      </c>
      <c r="D1" s="232"/>
      <c r="E1" s="232"/>
      <c r="F1" s="232"/>
      <c r="G1" s="232"/>
      <c r="H1" s="232"/>
      <c r="I1" s="232"/>
      <c r="J1" s="232"/>
      <c r="K1" s="232"/>
      <c r="L1" s="232"/>
      <c r="M1" s="232"/>
      <c r="N1" s="232"/>
      <c r="O1" s="232"/>
      <c r="P1" s="232"/>
      <c r="Q1" s="232"/>
      <c r="R1" s="232"/>
      <c r="S1" s="232"/>
      <c r="T1" s="232"/>
      <c r="U1" s="232"/>
      <c r="V1" s="232"/>
      <c r="W1" s="232"/>
      <c r="X1" s="232"/>
      <c r="Y1" s="232"/>
      <c r="Z1" s="232"/>
      <c r="AA1" s="233"/>
      <c r="AB1" s="11"/>
    </row>
    <row r="2" spans="1:28" ht="15" customHeight="1">
      <c r="A2" s="228"/>
      <c r="B2" s="229"/>
      <c r="C2" s="234"/>
      <c r="D2" s="234"/>
      <c r="E2" s="234"/>
      <c r="F2" s="234"/>
      <c r="G2" s="234"/>
      <c r="H2" s="234"/>
      <c r="I2" s="234"/>
      <c r="J2" s="234"/>
      <c r="K2" s="234"/>
      <c r="L2" s="234"/>
      <c r="M2" s="234"/>
      <c r="N2" s="234"/>
      <c r="O2" s="234"/>
      <c r="P2" s="234"/>
      <c r="Q2" s="234"/>
      <c r="R2" s="234"/>
      <c r="S2" s="234"/>
      <c r="T2" s="234"/>
      <c r="U2" s="234"/>
      <c r="V2" s="234"/>
      <c r="W2" s="234"/>
      <c r="X2" s="234"/>
      <c r="Y2" s="234"/>
      <c r="Z2" s="234"/>
      <c r="AA2" s="235"/>
      <c r="AB2" s="11"/>
    </row>
    <row r="3" spans="1:28" ht="15" customHeight="1">
      <c r="A3" s="228"/>
      <c r="B3" s="229"/>
      <c r="C3" s="234"/>
      <c r="D3" s="234"/>
      <c r="E3" s="234"/>
      <c r="F3" s="234"/>
      <c r="G3" s="234"/>
      <c r="H3" s="234"/>
      <c r="I3" s="234"/>
      <c r="J3" s="234"/>
      <c r="K3" s="234"/>
      <c r="L3" s="234"/>
      <c r="M3" s="234"/>
      <c r="N3" s="234"/>
      <c r="O3" s="234"/>
      <c r="P3" s="234"/>
      <c r="Q3" s="234"/>
      <c r="R3" s="234"/>
      <c r="S3" s="234"/>
      <c r="T3" s="234"/>
      <c r="U3" s="234"/>
      <c r="V3" s="234"/>
      <c r="W3" s="234"/>
      <c r="X3" s="234"/>
      <c r="Y3" s="234"/>
      <c r="Z3" s="234"/>
      <c r="AA3" s="235"/>
      <c r="AB3" s="11"/>
    </row>
    <row r="4" spans="1:28" ht="18.75" customHeight="1">
      <c r="A4" s="230"/>
      <c r="B4" s="231"/>
      <c r="C4" s="236"/>
      <c r="D4" s="236"/>
      <c r="E4" s="236"/>
      <c r="F4" s="236"/>
      <c r="G4" s="236"/>
      <c r="H4" s="236"/>
      <c r="I4" s="236"/>
      <c r="J4" s="236"/>
      <c r="K4" s="236"/>
      <c r="L4" s="236"/>
      <c r="M4" s="236"/>
      <c r="N4" s="236"/>
      <c r="O4" s="236"/>
      <c r="P4" s="236"/>
      <c r="Q4" s="236"/>
      <c r="R4" s="236"/>
      <c r="S4" s="236"/>
      <c r="T4" s="236"/>
      <c r="U4" s="236"/>
      <c r="V4" s="236"/>
      <c r="W4" s="236"/>
      <c r="X4" s="236"/>
      <c r="Y4" s="236"/>
      <c r="Z4" s="236"/>
      <c r="AA4" s="237"/>
      <c r="AB4" s="11"/>
    </row>
    <row r="5" spans="1:28" s="23" customFormat="1" ht="21" customHeight="1">
      <c r="A5" s="220" t="s">
        <v>0</v>
      </c>
      <c r="B5" s="221"/>
      <c r="C5" s="44"/>
      <c r="D5" s="238"/>
      <c r="E5" s="238"/>
      <c r="F5" s="238"/>
      <c r="G5" s="238"/>
      <c r="H5" s="238"/>
      <c r="I5" s="238"/>
      <c r="J5" s="238"/>
      <c r="K5" s="238"/>
      <c r="L5" s="238"/>
      <c r="M5" s="238"/>
      <c r="N5" s="238"/>
      <c r="O5" s="238"/>
      <c r="P5" s="238"/>
      <c r="Q5" s="238"/>
      <c r="R5" s="238"/>
      <c r="S5" s="238"/>
      <c r="T5" s="238"/>
      <c r="U5" s="238"/>
      <c r="V5" s="238"/>
      <c r="W5" s="238"/>
      <c r="X5" s="238"/>
      <c r="Y5" s="238"/>
      <c r="Z5" s="238"/>
      <c r="AA5" s="239"/>
      <c r="AB5" s="11"/>
    </row>
    <row r="6" spans="1:28" s="23" customFormat="1" ht="21" customHeight="1">
      <c r="A6" s="240" t="s">
        <v>893</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2"/>
      <c r="AB6" s="11"/>
    </row>
    <row r="7" spans="1:28" ht="15">
      <c r="A7" s="243" t="s">
        <v>22</v>
      </c>
      <c r="B7" s="244"/>
      <c r="C7" s="244"/>
      <c r="D7" s="244"/>
      <c r="E7" s="244"/>
      <c r="F7" s="244"/>
      <c r="G7" s="244"/>
      <c r="H7" s="244"/>
      <c r="I7" s="244"/>
      <c r="J7" s="244"/>
      <c r="K7" s="244"/>
      <c r="L7" s="245"/>
      <c r="M7" s="246" t="s">
        <v>23</v>
      </c>
      <c r="N7" s="247"/>
      <c r="O7" s="247"/>
      <c r="P7" s="247"/>
      <c r="Q7" s="248"/>
      <c r="R7" s="249" t="s">
        <v>24</v>
      </c>
      <c r="S7" s="250"/>
      <c r="T7" s="250"/>
      <c r="U7" s="250"/>
      <c r="V7" s="251"/>
      <c r="W7" s="217" t="s">
        <v>25</v>
      </c>
      <c r="X7" s="218"/>
      <c r="Y7" s="218"/>
      <c r="Z7" s="218"/>
      <c r="AA7" s="219"/>
      <c r="AB7" s="11"/>
    </row>
    <row r="8" spans="1:28" ht="20.25" customHeight="1">
      <c r="A8" s="222" t="s">
        <v>20</v>
      </c>
      <c r="B8" s="213" t="s">
        <v>2</v>
      </c>
      <c r="C8" s="213" t="s">
        <v>320</v>
      </c>
      <c r="D8" s="213" t="s">
        <v>21</v>
      </c>
      <c r="E8" s="213" t="s">
        <v>4</v>
      </c>
      <c r="F8" s="213" t="s">
        <v>5</v>
      </c>
      <c r="G8" s="213" t="s">
        <v>6</v>
      </c>
      <c r="H8" s="211" t="s">
        <v>7</v>
      </c>
      <c r="I8" s="212"/>
      <c r="J8" s="213" t="s">
        <v>3</v>
      </c>
      <c r="K8" s="213" t="s">
        <v>11</v>
      </c>
      <c r="L8" s="213" t="s">
        <v>8</v>
      </c>
      <c r="M8" s="211" t="s">
        <v>7</v>
      </c>
      <c r="N8" s="212"/>
      <c r="O8" s="213" t="s">
        <v>3</v>
      </c>
      <c r="P8" s="213" t="s">
        <v>12</v>
      </c>
      <c r="Q8" s="213" t="s">
        <v>8</v>
      </c>
      <c r="R8" s="211" t="s">
        <v>7</v>
      </c>
      <c r="S8" s="212"/>
      <c r="T8" s="213" t="s">
        <v>3</v>
      </c>
      <c r="U8" s="213" t="s">
        <v>13</v>
      </c>
      <c r="V8" s="213" t="s">
        <v>8</v>
      </c>
      <c r="W8" s="211" t="s">
        <v>7</v>
      </c>
      <c r="X8" s="212"/>
      <c r="Y8" s="213" t="s">
        <v>3</v>
      </c>
      <c r="Z8" s="213" t="s">
        <v>14</v>
      </c>
      <c r="AA8" s="224" t="s">
        <v>8</v>
      </c>
      <c r="AB8" s="158" t="s">
        <v>1157</v>
      </c>
    </row>
    <row r="9" spans="1:28" ht="36.75" customHeight="1">
      <c r="A9" s="223"/>
      <c r="B9" s="214"/>
      <c r="C9" s="214"/>
      <c r="D9" s="214"/>
      <c r="E9" s="214"/>
      <c r="F9" s="214"/>
      <c r="G9" s="214"/>
      <c r="H9" s="24" t="s">
        <v>9</v>
      </c>
      <c r="I9" s="9" t="s">
        <v>10</v>
      </c>
      <c r="J9" s="214"/>
      <c r="K9" s="214"/>
      <c r="L9" s="214"/>
      <c r="M9" s="9" t="s">
        <v>9</v>
      </c>
      <c r="N9" s="9" t="s">
        <v>10</v>
      </c>
      <c r="O9" s="214"/>
      <c r="P9" s="214"/>
      <c r="Q9" s="214"/>
      <c r="R9" s="9" t="s">
        <v>9</v>
      </c>
      <c r="S9" s="9" t="s">
        <v>10</v>
      </c>
      <c r="T9" s="214"/>
      <c r="U9" s="214"/>
      <c r="V9" s="214"/>
      <c r="W9" s="9" t="s">
        <v>9</v>
      </c>
      <c r="X9" s="9" t="s">
        <v>10</v>
      </c>
      <c r="Y9" s="214"/>
      <c r="Z9" s="214"/>
      <c r="AA9" s="225"/>
      <c r="AB9" s="158"/>
    </row>
    <row r="10" spans="1:28" ht="96.75" customHeight="1">
      <c r="A10" s="205" t="s">
        <v>30</v>
      </c>
      <c r="B10" s="59" t="s">
        <v>31</v>
      </c>
      <c r="C10" s="183">
        <v>1</v>
      </c>
      <c r="D10" s="203" t="s">
        <v>321</v>
      </c>
      <c r="E10" s="203" t="s">
        <v>15</v>
      </c>
      <c r="F10" s="203" t="s">
        <v>16</v>
      </c>
      <c r="G10" s="89" t="s">
        <v>17</v>
      </c>
      <c r="H10" s="203" t="s">
        <v>27</v>
      </c>
      <c r="I10" s="203" t="s">
        <v>903</v>
      </c>
      <c r="J10" s="203" t="s">
        <v>904</v>
      </c>
      <c r="K10" s="169">
        <v>0.85</v>
      </c>
      <c r="L10" s="200" t="s">
        <v>905</v>
      </c>
      <c r="M10" s="174" t="s">
        <v>27</v>
      </c>
      <c r="N10" s="174" t="s">
        <v>903</v>
      </c>
      <c r="O10" s="174" t="s">
        <v>906</v>
      </c>
      <c r="P10" s="169">
        <v>0.9</v>
      </c>
      <c r="Q10" s="197" t="s">
        <v>905</v>
      </c>
      <c r="R10" s="187" t="s">
        <v>27</v>
      </c>
      <c r="S10" s="187" t="s">
        <v>903</v>
      </c>
      <c r="T10" s="187" t="s">
        <v>907</v>
      </c>
      <c r="U10" s="169">
        <v>0.9</v>
      </c>
      <c r="V10" s="193" t="s">
        <v>905</v>
      </c>
      <c r="W10" s="190" t="s">
        <v>27</v>
      </c>
      <c r="X10" s="190" t="s">
        <v>903</v>
      </c>
      <c r="Y10" s="190" t="s">
        <v>1270</v>
      </c>
      <c r="Z10" s="169">
        <v>0.9</v>
      </c>
      <c r="AA10" s="208" t="s">
        <v>990</v>
      </c>
      <c r="AB10" s="156">
        <f>+(Z10+U10+P10+K10)/4</f>
        <v>0.8875000000000001</v>
      </c>
    </row>
    <row r="11" spans="1:28" ht="100.5" customHeight="1">
      <c r="A11" s="206"/>
      <c r="B11" s="59" t="s">
        <v>32</v>
      </c>
      <c r="C11" s="184"/>
      <c r="D11" s="184"/>
      <c r="E11" s="184"/>
      <c r="F11" s="184"/>
      <c r="G11" s="26" t="s">
        <v>18</v>
      </c>
      <c r="H11" s="184"/>
      <c r="I11" s="184"/>
      <c r="J11" s="184"/>
      <c r="K11" s="170"/>
      <c r="L11" s="201"/>
      <c r="M11" s="175"/>
      <c r="N11" s="175"/>
      <c r="O11" s="175"/>
      <c r="P11" s="170"/>
      <c r="Q11" s="198"/>
      <c r="R11" s="188"/>
      <c r="S11" s="188"/>
      <c r="T11" s="188"/>
      <c r="U11" s="170"/>
      <c r="V11" s="194"/>
      <c r="W11" s="191"/>
      <c r="X11" s="191"/>
      <c r="Y11" s="191"/>
      <c r="Z11" s="170"/>
      <c r="AA11" s="209"/>
      <c r="AB11" s="157"/>
    </row>
    <row r="12" spans="1:28" ht="54.75" customHeight="1">
      <c r="A12" s="207"/>
      <c r="B12" s="58" t="s">
        <v>908</v>
      </c>
      <c r="C12" s="204"/>
      <c r="D12" s="204"/>
      <c r="E12" s="204"/>
      <c r="F12" s="204"/>
      <c r="G12" s="27" t="s">
        <v>19</v>
      </c>
      <c r="H12" s="204"/>
      <c r="I12" s="204"/>
      <c r="J12" s="204"/>
      <c r="K12" s="186"/>
      <c r="L12" s="202"/>
      <c r="M12" s="196"/>
      <c r="N12" s="196"/>
      <c r="O12" s="196"/>
      <c r="P12" s="186"/>
      <c r="Q12" s="199"/>
      <c r="R12" s="189"/>
      <c r="S12" s="189"/>
      <c r="T12" s="189"/>
      <c r="U12" s="186"/>
      <c r="V12" s="195"/>
      <c r="W12" s="192"/>
      <c r="X12" s="192"/>
      <c r="Y12" s="192"/>
      <c r="Z12" s="186"/>
      <c r="AA12" s="210"/>
      <c r="AB12" s="157"/>
    </row>
    <row r="13" spans="1:28" ht="100.5" customHeight="1">
      <c r="A13" s="205" t="s">
        <v>161</v>
      </c>
      <c r="B13" s="203" t="s">
        <v>322</v>
      </c>
      <c r="C13" s="183">
        <v>1</v>
      </c>
      <c r="D13" s="203" t="s">
        <v>162</v>
      </c>
      <c r="E13" s="203" t="s">
        <v>15</v>
      </c>
      <c r="F13" s="203" t="s">
        <v>16</v>
      </c>
      <c r="G13" s="89" t="s">
        <v>17</v>
      </c>
      <c r="H13" s="203" t="s">
        <v>323</v>
      </c>
      <c r="I13" s="203" t="s">
        <v>909</v>
      </c>
      <c r="J13" s="203" t="s">
        <v>910</v>
      </c>
      <c r="K13" s="169">
        <v>1</v>
      </c>
      <c r="L13" s="203" t="s">
        <v>911</v>
      </c>
      <c r="M13" s="174" t="s">
        <v>27</v>
      </c>
      <c r="N13" s="174" t="s">
        <v>909</v>
      </c>
      <c r="O13" s="174" t="s">
        <v>912</v>
      </c>
      <c r="P13" s="169">
        <v>1</v>
      </c>
      <c r="Q13" s="197" t="s">
        <v>913</v>
      </c>
      <c r="R13" s="187" t="s">
        <v>27</v>
      </c>
      <c r="S13" s="187" t="s">
        <v>909</v>
      </c>
      <c r="T13" s="187" t="s">
        <v>914</v>
      </c>
      <c r="U13" s="169">
        <v>1</v>
      </c>
      <c r="V13" s="193" t="s">
        <v>915</v>
      </c>
      <c r="W13" s="190" t="s">
        <v>27</v>
      </c>
      <c r="X13" s="190" t="s">
        <v>909</v>
      </c>
      <c r="Y13" s="190" t="s">
        <v>1271</v>
      </c>
      <c r="Z13" s="169">
        <v>1</v>
      </c>
      <c r="AA13" s="208" t="s">
        <v>1272</v>
      </c>
      <c r="AB13" s="156">
        <f>+(Z13+U13+P13+K13)/4</f>
        <v>1</v>
      </c>
    </row>
    <row r="14" spans="1:28" ht="36">
      <c r="A14" s="206"/>
      <c r="B14" s="184"/>
      <c r="C14" s="184"/>
      <c r="D14" s="184"/>
      <c r="E14" s="184"/>
      <c r="F14" s="184"/>
      <c r="G14" s="26" t="s">
        <v>18</v>
      </c>
      <c r="H14" s="184"/>
      <c r="I14" s="184"/>
      <c r="J14" s="184"/>
      <c r="K14" s="170"/>
      <c r="L14" s="184"/>
      <c r="M14" s="175"/>
      <c r="N14" s="175"/>
      <c r="O14" s="175"/>
      <c r="P14" s="170"/>
      <c r="Q14" s="198"/>
      <c r="R14" s="188"/>
      <c r="S14" s="188"/>
      <c r="T14" s="188"/>
      <c r="U14" s="170"/>
      <c r="V14" s="194"/>
      <c r="W14" s="191"/>
      <c r="X14" s="191"/>
      <c r="Y14" s="191"/>
      <c r="Z14" s="170"/>
      <c r="AA14" s="209"/>
      <c r="AB14" s="157"/>
    </row>
    <row r="15" spans="1:28" ht="165.75" customHeight="1">
      <c r="A15" s="207"/>
      <c r="B15" s="204"/>
      <c r="C15" s="204"/>
      <c r="D15" s="204"/>
      <c r="E15" s="204"/>
      <c r="F15" s="204"/>
      <c r="G15" s="27" t="s">
        <v>19</v>
      </c>
      <c r="H15" s="204"/>
      <c r="I15" s="204"/>
      <c r="J15" s="204"/>
      <c r="K15" s="186"/>
      <c r="L15" s="204"/>
      <c r="M15" s="196"/>
      <c r="N15" s="196"/>
      <c r="O15" s="196"/>
      <c r="P15" s="186"/>
      <c r="Q15" s="199"/>
      <c r="R15" s="189"/>
      <c r="S15" s="189"/>
      <c r="T15" s="189"/>
      <c r="U15" s="186"/>
      <c r="V15" s="195"/>
      <c r="W15" s="192"/>
      <c r="X15" s="192"/>
      <c r="Y15" s="192"/>
      <c r="Z15" s="186"/>
      <c r="AA15" s="210"/>
      <c r="AB15" s="157"/>
    </row>
    <row r="16" spans="1:28" ht="60.75" customHeight="1">
      <c r="A16" s="205" t="s">
        <v>324</v>
      </c>
      <c r="B16" s="59" t="s">
        <v>26</v>
      </c>
      <c r="C16" s="183">
        <v>1</v>
      </c>
      <c r="D16" s="203" t="s">
        <v>325</v>
      </c>
      <c r="E16" s="203" t="s">
        <v>15</v>
      </c>
      <c r="F16" s="203" t="s">
        <v>16</v>
      </c>
      <c r="G16" s="89" t="s">
        <v>17</v>
      </c>
      <c r="H16" s="203" t="s">
        <v>326</v>
      </c>
      <c r="I16" s="203" t="s">
        <v>327</v>
      </c>
      <c r="J16" s="203" t="s">
        <v>916</v>
      </c>
      <c r="K16" s="169">
        <v>1</v>
      </c>
      <c r="L16" s="200" t="s">
        <v>917</v>
      </c>
      <c r="M16" s="174" t="s">
        <v>326</v>
      </c>
      <c r="N16" s="174" t="s">
        <v>327</v>
      </c>
      <c r="O16" s="197" t="s">
        <v>918</v>
      </c>
      <c r="P16" s="169">
        <v>1</v>
      </c>
      <c r="Q16" s="197" t="s">
        <v>328</v>
      </c>
      <c r="R16" s="187" t="s">
        <v>326</v>
      </c>
      <c r="S16" s="187" t="s">
        <v>327</v>
      </c>
      <c r="T16" s="193" t="s">
        <v>919</v>
      </c>
      <c r="U16" s="169">
        <v>1</v>
      </c>
      <c r="V16" s="193" t="s">
        <v>834</v>
      </c>
      <c r="W16" s="190" t="s">
        <v>326</v>
      </c>
      <c r="X16" s="190" t="s">
        <v>327</v>
      </c>
      <c r="Y16" s="208" t="s">
        <v>919</v>
      </c>
      <c r="Z16" s="169">
        <v>1</v>
      </c>
      <c r="AA16" s="208" t="s">
        <v>834</v>
      </c>
      <c r="AB16" s="156">
        <f>+(Z16+U16+P16+K16)/4</f>
        <v>1</v>
      </c>
    </row>
    <row r="17" spans="1:28" ht="98.25" customHeight="1">
      <c r="A17" s="206"/>
      <c r="B17" s="57" t="s">
        <v>28</v>
      </c>
      <c r="C17" s="184"/>
      <c r="D17" s="184"/>
      <c r="E17" s="184"/>
      <c r="F17" s="184"/>
      <c r="G17" s="26" t="s">
        <v>18</v>
      </c>
      <c r="H17" s="184"/>
      <c r="I17" s="184"/>
      <c r="J17" s="184"/>
      <c r="K17" s="170"/>
      <c r="L17" s="201"/>
      <c r="M17" s="175"/>
      <c r="N17" s="175"/>
      <c r="O17" s="198"/>
      <c r="P17" s="170"/>
      <c r="Q17" s="198"/>
      <c r="R17" s="188"/>
      <c r="S17" s="188"/>
      <c r="T17" s="194"/>
      <c r="U17" s="170"/>
      <c r="V17" s="194"/>
      <c r="W17" s="191"/>
      <c r="X17" s="191"/>
      <c r="Y17" s="209"/>
      <c r="Z17" s="170"/>
      <c r="AA17" s="209"/>
      <c r="AB17" s="157"/>
    </row>
    <row r="18" spans="1:28" ht="116.25" customHeight="1">
      <c r="A18" s="207"/>
      <c r="B18" s="59" t="s">
        <v>29</v>
      </c>
      <c r="C18" s="204"/>
      <c r="D18" s="204"/>
      <c r="E18" s="204"/>
      <c r="F18" s="204"/>
      <c r="G18" s="27" t="s">
        <v>19</v>
      </c>
      <c r="H18" s="204"/>
      <c r="I18" s="204"/>
      <c r="J18" s="204"/>
      <c r="K18" s="186"/>
      <c r="L18" s="202"/>
      <c r="M18" s="196"/>
      <c r="N18" s="196"/>
      <c r="O18" s="199"/>
      <c r="P18" s="186"/>
      <c r="Q18" s="199"/>
      <c r="R18" s="189"/>
      <c r="S18" s="189"/>
      <c r="T18" s="195"/>
      <c r="U18" s="186"/>
      <c r="V18" s="195"/>
      <c r="W18" s="192"/>
      <c r="X18" s="192"/>
      <c r="Y18" s="210"/>
      <c r="Z18" s="186"/>
      <c r="AA18" s="210"/>
      <c r="AB18" s="157"/>
    </row>
    <row r="19" spans="1:28" ht="126" customHeight="1">
      <c r="A19" s="205" t="s">
        <v>36</v>
      </c>
      <c r="B19" s="203" t="s">
        <v>37</v>
      </c>
      <c r="C19" s="183">
        <v>1</v>
      </c>
      <c r="D19" s="203" t="s">
        <v>329</v>
      </c>
      <c r="E19" s="203" t="s">
        <v>15</v>
      </c>
      <c r="F19" s="203" t="s">
        <v>16</v>
      </c>
      <c r="G19" s="89" t="s">
        <v>17</v>
      </c>
      <c r="H19" s="203" t="s">
        <v>330</v>
      </c>
      <c r="I19" s="203" t="s">
        <v>331</v>
      </c>
      <c r="J19" s="203" t="s">
        <v>332</v>
      </c>
      <c r="K19" s="169">
        <v>0.9</v>
      </c>
      <c r="L19" s="200" t="s">
        <v>920</v>
      </c>
      <c r="M19" s="174" t="s">
        <v>333</v>
      </c>
      <c r="N19" s="174" t="s">
        <v>331</v>
      </c>
      <c r="O19" s="174" t="s">
        <v>921</v>
      </c>
      <c r="P19" s="169">
        <v>0.9</v>
      </c>
      <c r="Q19" s="197" t="s">
        <v>922</v>
      </c>
      <c r="R19" s="187" t="s">
        <v>333</v>
      </c>
      <c r="S19" s="187" t="s">
        <v>331</v>
      </c>
      <c r="T19" s="187" t="s">
        <v>923</v>
      </c>
      <c r="U19" s="169">
        <v>0.9</v>
      </c>
      <c r="V19" s="193" t="s">
        <v>922</v>
      </c>
      <c r="W19" s="190" t="s">
        <v>333</v>
      </c>
      <c r="X19" s="190" t="s">
        <v>331</v>
      </c>
      <c r="Y19" s="190" t="s">
        <v>1273</v>
      </c>
      <c r="Z19" s="169">
        <v>0.9</v>
      </c>
      <c r="AA19" s="208" t="s">
        <v>922</v>
      </c>
      <c r="AB19" s="156">
        <f>+(Z19+U19+P19+K19)/4</f>
        <v>0.9</v>
      </c>
    </row>
    <row r="20" spans="1:28" ht="36">
      <c r="A20" s="206"/>
      <c r="B20" s="204"/>
      <c r="C20" s="184"/>
      <c r="D20" s="184"/>
      <c r="E20" s="184"/>
      <c r="F20" s="184"/>
      <c r="G20" s="26" t="s">
        <v>18</v>
      </c>
      <c r="H20" s="184"/>
      <c r="I20" s="184"/>
      <c r="J20" s="184"/>
      <c r="K20" s="170"/>
      <c r="L20" s="201"/>
      <c r="M20" s="175"/>
      <c r="N20" s="175"/>
      <c r="O20" s="175"/>
      <c r="P20" s="170"/>
      <c r="Q20" s="198"/>
      <c r="R20" s="188"/>
      <c r="S20" s="188"/>
      <c r="T20" s="188"/>
      <c r="U20" s="170"/>
      <c r="V20" s="194"/>
      <c r="W20" s="191"/>
      <c r="X20" s="191"/>
      <c r="Y20" s="191"/>
      <c r="Z20" s="170"/>
      <c r="AA20" s="209"/>
      <c r="AB20" s="157"/>
    </row>
    <row r="21" spans="1:28" ht="138" customHeight="1">
      <c r="A21" s="207"/>
      <c r="B21" s="58" t="s">
        <v>38</v>
      </c>
      <c r="C21" s="204"/>
      <c r="D21" s="204"/>
      <c r="E21" s="204"/>
      <c r="F21" s="204"/>
      <c r="G21" s="65" t="s">
        <v>19</v>
      </c>
      <c r="H21" s="204"/>
      <c r="I21" s="204"/>
      <c r="J21" s="204"/>
      <c r="K21" s="186"/>
      <c r="L21" s="202"/>
      <c r="M21" s="196"/>
      <c r="N21" s="196"/>
      <c r="O21" s="196"/>
      <c r="P21" s="186"/>
      <c r="Q21" s="199"/>
      <c r="R21" s="189"/>
      <c r="S21" s="189"/>
      <c r="T21" s="189"/>
      <c r="U21" s="186"/>
      <c r="V21" s="195"/>
      <c r="W21" s="192"/>
      <c r="X21" s="192"/>
      <c r="Y21" s="192"/>
      <c r="Z21" s="186"/>
      <c r="AA21" s="210"/>
      <c r="AB21" s="157"/>
    </row>
    <row r="22" spans="1:28" ht="51.75" customHeight="1">
      <c r="A22" s="205" t="s">
        <v>33</v>
      </c>
      <c r="B22" s="203" t="s">
        <v>34</v>
      </c>
      <c r="C22" s="183">
        <v>1</v>
      </c>
      <c r="D22" s="203" t="s">
        <v>334</v>
      </c>
      <c r="E22" s="203" t="s">
        <v>15</v>
      </c>
      <c r="F22" s="203" t="s">
        <v>16</v>
      </c>
      <c r="G22" s="89" t="s">
        <v>17</v>
      </c>
      <c r="H22" s="203" t="s">
        <v>335</v>
      </c>
      <c r="I22" s="203" t="s">
        <v>924</v>
      </c>
      <c r="J22" s="203" t="s">
        <v>925</v>
      </c>
      <c r="K22" s="169">
        <v>0.8</v>
      </c>
      <c r="L22" s="200" t="s">
        <v>926</v>
      </c>
      <c r="M22" s="174" t="s">
        <v>335</v>
      </c>
      <c r="N22" s="174" t="s">
        <v>924</v>
      </c>
      <c r="O22" s="174" t="s">
        <v>927</v>
      </c>
      <c r="P22" s="169">
        <v>0.8</v>
      </c>
      <c r="Q22" s="197" t="s">
        <v>926</v>
      </c>
      <c r="R22" s="187" t="s">
        <v>335</v>
      </c>
      <c r="S22" s="187" t="s">
        <v>924</v>
      </c>
      <c r="T22" s="187" t="s">
        <v>927</v>
      </c>
      <c r="U22" s="169">
        <v>0.8</v>
      </c>
      <c r="V22" s="193" t="s">
        <v>926</v>
      </c>
      <c r="W22" s="190" t="s">
        <v>335</v>
      </c>
      <c r="X22" s="190" t="s">
        <v>924</v>
      </c>
      <c r="Y22" s="190" t="s">
        <v>927</v>
      </c>
      <c r="Z22" s="169">
        <v>0.8</v>
      </c>
      <c r="AA22" s="208" t="s">
        <v>926</v>
      </c>
      <c r="AB22" s="156">
        <f>+(Z22+U22+P22+K22)/4</f>
        <v>0.8</v>
      </c>
    </row>
    <row r="23" spans="1:28" ht="79.5" customHeight="1">
      <c r="A23" s="206"/>
      <c r="B23" s="204"/>
      <c r="C23" s="184"/>
      <c r="D23" s="184"/>
      <c r="E23" s="184"/>
      <c r="F23" s="184"/>
      <c r="G23" s="26" t="s">
        <v>18</v>
      </c>
      <c r="H23" s="184"/>
      <c r="I23" s="184"/>
      <c r="J23" s="184"/>
      <c r="K23" s="170"/>
      <c r="L23" s="201"/>
      <c r="M23" s="175"/>
      <c r="N23" s="175"/>
      <c r="O23" s="175"/>
      <c r="P23" s="170"/>
      <c r="Q23" s="198"/>
      <c r="R23" s="188"/>
      <c r="S23" s="188"/>
      <c r="T23" s="188"/>
      <c r="U23" s="170"/>
      <c r="V23" s="194"/>
      <c r="W23" s="191"/>
      <c r="X23" s="191"/>
      <c r="Y23" s="191"/>
      <c r="Z23" s="170"/>
      <c r="AA23" s="209"/>
      <c r="AB23" s="157"/>
    </row>
    <row r="24" spans="1:28" ht="66" customHeight="1">
      <c r="A24" s="207"/>
      <c r="B24" s="59" t="s">
        <v>35</v>
      </c>
      <c r="C24" s="204"/>
      <c r="D24" s="204"/>
      <c r="E24" s="204"/>
      <c r="F24" s="204"/>
      <c r="G24" s="27" t="s">
        <v>19</v>
      </c>
      <c r="H24" s="204"/>
      <c r="I24" s="204"/>
      <c r="J24" s="204"/>
      <c r="K24" s="186"/>
      <c r="L24" s="202"/>
      <c r="M24" s="196"/>
      <c r="N24" s="196"/>
      <c r="O24" s="196"/>
      <c r="P24" s="186"/>
      <c r="Q24" s="199"/>
      <c r="R24" s="189"/>
      <c r="S24" s="189"/>
      <c r="T24" s="189"/>
      <c r="U24" s="186"/>
      <c r="V24" s="195"/>
      <c r="W24" s="192"/>
      <c r="X24" s="192"/>
      <c r="Y24" s="192"/>
      <c r="Z24" s="186"/>
      <c r="AA24" s="210"/>
      <c r="AB24" s="157"/>
    </row>
    <row r="25" spans="1:28" ht="19.5" customHeight="1">
      <c r="A25" s="205" t="s">
        <v>928</v>
      </c>
      <c r="B25" s="203" t="s">
        <v>39</v>
      </c>
      <c r="C25" s="183">
        <v>1</v>
      </c>
      <c r="D25" s="203" t="s">
        <v>336</v>
      </c>
      <c r="E25" s="203" t="s">
        <v>15</v>
      </c>
      <c r="F25" s="203" t="s">
        <v>16</v>
      </c>
      <c r="G25" s="89" t="s">
        <v>17</v>
      </c>
      <c r="H25" s="203" t="s">
        <v>337</v>
      </c>
      <c r="I25" s="203" t="s">
        <v>929</v>
      </c>
      <c r="J25" s="203" t="s">
        <v>930</v>
      </c>
      <c r="K25" s="169">
        <v>1</v>
      </c>
      <c r="L25" s="200" t="s">
        <v>931</v>
      </c>
      <c r="M25" s="174" t="s">
        <v>338</v>
      </c>
      <c r="N25" s="174" t="s">
        <v>929</v>
      </c>
      <c r="O25" s="174" t="s">
        <v>931</v>
      </c>
      <c r="P25" s="169">
        <v>1</v>
      </c>
      <c r="Q25" s="197" t="s">
        <v>929</v>
      </c>
      <c r="R25" s="187" t="s">
        <v>337</v>
      </c>
      <c r="S25" s="187" t="s">
        <v>929</v>
      </c>
      <c r="T25" s="187" t="s">
        <v>931</v>
      </c>
      <c r="U25" s="169">
        <v>1</v>
      </c>
      <c r="V25" s="193" t="s">
        <v>929</v>
      </c>
      <c r="W25" s="190" t="s">
        <v>337</v>
      </c>
      <c r="X25" s="190" t="s">
        <v>929</v>
      </c>
      <c r="Y25" s="190" t="s">
        <v>931</v>
      </c>
      <c r="Z25" s="169">
        <v>1</v>
      </c>
      <c r="AA25" s="208" t="s">
        <v>929</v>
      </c>
      <c r="AB25" s="156">
        <f>+(Z25+U25+P25+K25)/4</f>
        <v>1</v>
      </c>
    </row>
    <row r="26" spans="1:28" ht="80.25" customHeight="1">
      <c r="A26" s="206"/>
      <c r="B26" s="184"/>
      <c r="C26" s="184"/>
      <c r="D26" s="184"/>
      <c r="E26" s="184"/>
      <c r="F26" s="184"/>
      <c r="G26" s="26" t="s">
        <v>18</v>
      </c>
      <c r="H26" s="184"/>
      <c r="I26" s="184"/>
      <c r="J26" s="184"/>
      <c r="K26" s="170"/>
      <c r="L26" s="201"/>
      <c r="M26" s="175"/>
      <c r="N26" s="175"/>
      <c r="O26" s="175"/>
      <c r="P26" s="170"/>
      <c r="Q26" s="198"/>
      <c r="R26" s="188"/>
      <c r="S26" s="188"/>
      <c r="T26" s="188"/>
      <c r="U26" s="170"/>
      <c r="V26" s="194"/>
      <c r="W26" s="191"/>
      <c r="X26" s="191"/>
      <c r="Y26" s="191"/>
      <c r="Z26" s="170"/>
      <c r="AA26" s="209"/>
      <c r="AB26" s="157"/>
    </row>
    <row r="27" spans="1:28" ht="109.5" customHeight="1">
      <c r="A27" s="207"/>
      <c r="B27" s="204"/>
      <c r="C27" s="204"/>
      <c r="D27" s="204"/>
      <c r="E27" s="204"/>
      <c r="F27" s="204"/>
      <c r="G27" s="27" t="s">
        <v>19</v>
      </c>
      <c r="H27" s="204"/>
      <c r="I27" s="204"/>
      <c r="J27" s="204"/>
      <c r="K27" s="186"/>
      <c r="L27" s="202"/>
      <c r="M27" s="196"/>
      <c r="N27" s="196"/>
      <c r="O27" s="196"/>
      <c r="P27" s="186"/>
      <c r="Q27" s="199"/>
      <c r="R27" s="189"/>
      <c r="S27" s="189"/>
      <c r="T27" s="189"/>
      <c r="U27" s="186"/>
      <c r="V27" s="195"/>
      <c r="W27" s="192"/>
      <c r="X27" s="192"/>
      <c r="Y27" s="192"/>
      <c r="Z27" s="186"/>
      <c r="AA27" s="210"/>
      <c r="AB27" s="157"/>
    </row>
    <row r="28" spans="1:28" ht="21" customHeight="1">
      <c r="A28" s="205" t="s">
        <v>163</v>
      </c>
      <c r="B28" s="203" t="s">
        <v>932</v>
      </c>
      <c r="C28" s="183">
        <v>1</v>
      </c>
      <c r="D28" s="203" t="s">
        <v>339</v>
      </c>
      <c r="E28" s="203" t="s">
        <v>15</v>
      </c>
      <c r="F28" s="203" t="s">
        <v>16</v>
      </c>
      <c r="G28" s="89" t="s">
        <v>17</v>
      </c>
      <c r="H28" s="203" t="s">
        <v>340</v>
      </c>
      <c r="I28" s="203" t="s">
        <v>341</v>
      </c>
      <c r="J28" s="203" t="s">
        <v>933</v>
      </c>
      <c r="K28" s="169">
        <v>1</v>
      </c>
      <c r="L28" s="200" t="s">
        <v>934</v>
      </c>
      <c r="M28" s="174" t="s">
        <v>340</v>
      </c>
      <c r="N28" s="174" t="s">
        <v>341</v>
      </c>
      <c r="O28" s="174" t="s">
        <v>935</v>
      </c>
      <c r="P28" s="169">
        <v>1</v>
      </c>
      <c r="Q28" s="197" t="s">
        <v>934</v>
      </c>
      <c r="R28" s="187" t="s">
        <v>340</v>
      </c>
      <c r="S28" s="187" t="s">
        <v>341</v>
      </c>
      <c r="T28" s="187" t="s">
        <v>935</v>
      </c>
      <c r="U28" s="169">
        <v>1</v>
      </c>
      <c r="V28" s="193" t="s">
        <v>934</v>
      </c>
      <c r="W28" s="190" t="s">
        <v>340</v>
      </c>
      <c r="X28" s="190" t="s">
        <v>341</v>
      </c>
      <c r="Y28" s="190" t="s">
        <v>935</v>
      </c>
      <c r="Z28" s="169">
        <v>1</v>
      </c>
      <c r="AA28" s="208" t="s">
        <v>1274</v>
      </c>
      <c r="AB28" s="156">
        <f>+(Z28+U28+P28+K28)/4</f>
        <v>1</v>
      </c>
    </row>
    <row r="29" spans="1:28" ht="36">
      <c r="A29" s="206"/>
      <c r="B29" s="184"/>
      <c r="C29" s="184"/>
      <c r="D29" s="184"/>
      <c r="E29" s="184"/>
      <c r="F29" s="184"/>
      <c r="G29" s="26" t="s">
        <v>18</v>
      </c>
      <c r="H29" s="184"/>
      <c r="I29" s="184"/>
      <c r="J29" s="184"/>
      <c r="K29" s="170"/>
      <c r="L29" s="201"/>
      <c r="M29" s="175"/>
      <c r="N29" s="175"/>
      <c r="O29" s="175"/>
      <c r="P29" s="170"/>
      <c r="Q29" s="198"/>
      <c r="R29" s="188"/>
      <c r="S29" s="188"/>
      <c r="T29" s="188"/>
      <c r="U29" s="170"/>
      <c r="V29" s="194"/>
      <c r="W29" s="191"/>
      <c r="X29" s="191"/>
      <c r="Y29" s="191"/>
      <c r="Z29" s="170"/>
      <c r="AA29" s="209"/>
      <c r="AB29" s="157"/>
    </row>
    <row r="30" spans="1:28" ht="144.75" customHeight="1">
      <c r="A30" s="207"/>
      <c r="B30" s="204"/>
      <c r="C30" s="204"/>
      <c r="D30" s="204"/>
      <c r="E30" s="204"/>
      <c r="F30" s="204"/>
      <c r="G30" s="27" t="s">
        <v>19</v>
      </c>
      <c r="H30" s="204"/>
      <c r="I30" s="204"/>
      <c r="J30" s="204"/>
      <c r="K30" s="186"/>
      <c r="L30" s="202"/>
      <c r="M30" s="196"/>
      <c r="N30" s="196"/>
      <c r="O30" s="196"/>
      <c r="P30" s="186"/>
      <c r="Q30" s="199"/>
      <c r="R30" s="189"/>
      <c r="S30" s="189"/>
      <c r="T30" s="189"/>
      <c r="U30" s="186"/>
      <c r="V30" s="195"/>
      <c r="W30" s="192"/>
      <c r="X30" s="192"/>
      <c r="Y30" s="192"/>
      <c r="Z30" s="186"/>
      <c r="AA30" s="210"/>
      <c r="AB30" s="157"/>
    </row>
    <row r="31" spans="1:28" ht="21" customHeight="1">
      <c r="A31" s="205" t="s">
        <v>164</v>
      </c>
      <c r="B31" s="203" t="s">
        <v>936</v>
      </c>
      <c r="C31" s="183">
        <v>1</v>
      </c>
      <c r="D31" s="203" t="s">
        <v>321</v>
      </c>
      <c r="E31" s="203" t="s">
        <v>15</v>
      </c>
      <c r="F31" s="203" t="s">
        <v>16</v>
      </c>
      <c r="G31" s="89" t="s">
        <v>17</v>
      </c>
      <c r="H31" s="203" t="s">
        <v>337</v>
      </c>
      <c r="I31" s="203" t="s">
        <v>937</v>
      </c>
      <c r="J31" s="203" t="s">
        <v>938</v>
      </c>
      <c r="K31" s="169">
        <v>0.8</v>
      </c>
      <c r="L31" s="200" t="s">
        <v>939</v>
      </c>
      <c r="M31" s="174" t="s">
        <v>337</v>
      </c>
      <c r="N31" s="174" t="s">
        <v>937</v>
      </c>
      <c r="O31" s="174" t="s">
        <v>940</v>
      </c>
      <c r="P31" s="169">
        <v>0.8</v>
      </c>
      <c r="Q31" s="197" t="s">
        <v>941</v>
      </c>
      <c r="R31" s="187" t="s">
        <v>337</v>
      </c>
      <c r="S31" s="187" t="s">
        <v>937</v>
      </c>
      <c r="T31" s="187" t="s">
        <v>940</v>
      </c>
      <c r="U31" s="169">
        <v>0.8</v>
      </c>
      <c r="V31" s="193" t="s">
        <v>941</v>
      </c>
      <c r="W31" s="190" t="s">
        <v>337</v>
      </c>
      <c r="X31" s="190" t="s">
        <v>937</v>
      </c>
      <c r="Y31" s="190" t="s">
        <v>940</v>
      </c>
      <c r="Z31" s="169">
        <v>0.8</v>
      </c>
      <c r="AA31" s="208" t="s">
        <v>1275</v>
      </c>
      <c r="AB31" s="156">
        <f>+(Z31+U31+P31+K31)/4</f>
        <v>0.8</v>
      </c>
    </row>
    <row r="32" spans="1:28" ht="36">
      <c r="A32" s="206"/>
      <c r="B32" s="184"/>
      <c r="C32" s="184"/>
      <c r="D32" s="184"/>
      <c r="E32" s="184"/>
      <c r="F32" s="184"/>
      <c r="G32" s="26" t="s">
        <v>18</v>
      </c>
      <c r="H32" s="184"/>
      <c r="I32" s="184"/>
      <c r="J32" s="184"/>
      <c r="K32" s="170"/>
      <c r="L32" s="201"/>
      <c r="M32" s="175"/>
      <c r="N32" s="175"/>
      <c r="O32" s="175"/>
      <c r="P32" s="170"/>
      <c r="Q32" s="198"/>
      <c r="R32" s="188"/>
      <c r="S32" s="188"/>
      <c r="T32" s="188"/>
      <c r="U32" s="170"/>
      <c r="V32" s="194"/>
      <c r="W32" s="191"/>
      <c r="X32" s="191"/>
      <c r="Y32" s="191"/>
      <c r="Z32" s="170"/>
      <c r="AA32" s="209"/>
      <c r="AB32" s="157"/>
    </row>
    <row r="33" spans="1:28" ht="78" customHeight="1">
      <c r="A33" s="207"/>
      <c r="B33" s="204"/>
      <c r="C33" s="204"/>
      <c r="D33" s="204"/>
      <c r="E33" s="204"/>
      <c r="F33" s="204"/>
      <c r="G33" s="27" t="s">
        <v>19</v>
      </c>
      <c r="H33" s="204"/>
      <c r="I33" s="204"/>
      <c r="J33" s="204"/>
      <c r="K33" s="186"/>
      <c r="L33" s="202"/>
      <c r="M33" s="196"/>
      <c r="N33" s="196"/>
      <c r="O33" s="196"/>
      <c r="P33" s="186"/>
      <c r="Q33" s="199"/>
      <c r="R33" s="189"/>
      <c r="S33" s="189"/>
      <c r="T33" s="189"/>
      <c r="U33" s="186"/>
      <c r="V33" s="195"/>
      <c r="W33" s="192"/>
      <c r="X33" s="192"/>
      <c r="Y33" s="192"/>
      <c r="Z33" s="186"/>
      <c r="AA33" s="210"/>
      <c r="AB33" s="157"/>
    </row>
    <row r="34" spans="1:28" ht="21" customHeight="1">
      <c r="A34" s="179" t="s">
        <v>342</v>
      </c>
      <c r="B34" s="181" t="s">
        <v>942</v>
      </c>
      <c r="C34" s="183">
        <v>1</v>
      </c>
      <c r="D34" s="181" t="s">
        <v>888</v>
      </c>
      <c r="E34" s="181" t="s">
        <v>15</v>
      </c>
      <c r="F34" s="181" t="s">
        <v>16</v>
      </c>
      <c r="G34" s="89" t="s">
        <v>17</v>
      </c>
      <c r="H34" s="181" t="s">
        <v>340</v>
      </c>
      <c r="I34" s="181" t="s">
        <v>943</v>
      </c>
      <c r="J34" s="203" t="s">
        <v>944</v>
      </c>
      <c r="K34" s="169">
        <v>1</v>
      </c>
      <c r="L34" s="172" t="s">
        <v>945</v>
      </c>
      <c r="M34" s="174" t="s">
        <v>340</v>
      </c>
      <c r="N34" s="177" t="s">
        <v>943</v>
      </c>
      <c r="O34" s="177" t="s">
        <v>946</v>
      </c>
      <c r="P34" s="161">
        <v>1</v>
      </c>
      <c r="Q34" s="163" t="s">
        <v>945</v>
      </c>
      <c r="R34" s="165" t="s">
        <v>340</v>
      </c>
      <c r="S34" s="165" t="s">
        <v>943</v>
      </c>
      <c r="T34" s="165" t="s">
        <v>1001</v>
      </c>
      <c r="U34" s="161">
        <v>1</v>
      </c>
      <c r="V34" s="167" t="s">
        <v>945</v>
      </c>
      <c r="W34" s="159" t="s">
        <v>340</v>
      </c>
      <c r="X34" s="159" t="s">
        <v>943</v>
      </c>
      <c r="Y34" s="159" t="s">
        <v>1276</v>
      </c>
      <c r="Z34" s="161">
        <v>1</v>
      </c>
      <c r="AA34" s="215" t="s">
        <v>1269</v>
      </c>
      <c r="AB34" s="156">
        <f>+(Z34+U34+P34+K34)/4</f>
        <v>1</v>
      </c>
    </row>
    <row r="35" spans="1:28" ht="36">
      <c r="A35" s="179"/>
      <c r="B35" s="181"/>
      <c r="C35" s="184"/>
      <c r="D35" s="181"/>
      <c r="E35" s="181"/>
      <c r="F35" s="181"/>
      <c r="G35" s="26" t="s">
        <v>18</v>
      </c>
      <c r="H35" s="181"/>
      <c r="I35" s="181"/>
      <c r="J35" s="184"/>
      <c r="K35" s="170"/>
      <c r="L35" s="172"/>
      <c r="M35" s="175"/>
      <c r="N35" s="177"/>
      <c r="O35" s="177"/>
      <c r="P35" s="161"/>
      <c r="Q35" s="163"/>
      <c r="R35" s="165"/>
      <c r="S35" s="165"/>
      <c r="T35" s="165"/>
      <c r="U35" s="161"/>
      <c r="V35" s="167"/>
      <c r="W35" s="159"/>
      <c r="X35" s="159"/>
      <c r="Y35" s="159"/>
      <c r="Z35" s="161"/>
      <c r="AA35" s="215"/>
      <c r="AB35" s="157"/>
    </row>
    <row r="36" spans="1:28" ht="98.25" customHeight="1" thickBot="1">
      <c r="A36" s="180"/>
      <c r="B36" s="182"/>
      <c r="C36" s="185"/>
      <c r="D36" s="182"/>
      <c r="E36" s="182"/>
      <c r="F36" s="182"/>
      <c r="G36" s="28" t="s">
        <v>19</v>
      </c>
      <c r="H36" s="182"/>
      <c r="I36" s="182"/>
      <c r="J36" s="185"/>
      <c r="K36" s="171"/>
      <c r="L36" s="173"/>
      <c r="M36" s="176"/>
      <c r="N36" s="178"/>
      <c r="O36" s="178"/>
      <c r="P36" s="162"/>
      <c r="Q36" s="164"/>
      <c r="R36" s="166"/>
      <c r="S36" s="166"/>
      <c r="T36" s="166"/>
      <c r="U36" s="162"/>
      <c r="V36" s="168"/>
      <c r="W36" s="160"/>
      <c r="X36" s="160"/>
      <c r="Y36" s="160"/>
      <c r="Z36" s="162"/>
      <c r="AA36" s="216"/>
      <c r="AB36" s="157"/>
    </row>
    <row r="37" spans="1:29" ht="15">
      <c r="A37" s="115"/>
      <c r="B37" s="115"/>
      <c r="C37" s="115"/>
      <c r="D37" s="115"/>
      <c r="E37" s="115"/>
      <c r="F37" s="115"/>
      <c r="G37" s="115"/>
      <c r="H37" s="115"/>
      <c r="I37" s="115"/>
      <c r="J37" s="115"/>
      <c r="K37" s="116"/>
      <c r="L37" s="115"/>
      <c r="M37" s="115"/>
      <c r="N37" s="115"/>
      <c r="O37" s="115"/>
      <c r="P37" s="116"/>
      <c r="Q37" s="115"/>
      <c r="R37" s="115"/>
      <c r="S37" s="115"/>
      <c r="T37" s="115"/>
      <c r="U37" s="116"/>
      <c r="V37" s="115"/>
      <c r="W37" s="115"/>
      <c r="X37" s="115"/>
      <c r="Y37" s="115"/>
      <c r="Z37" s="116"/>
      <c r="AA37" s="115"/>
      <c r="AB37" s="124">
        <f>SUM(AB10:AB36)/9</f>
        <v>0.9319444444444444</v>
      </c>
      <c r="AC37" s="56"/>
    </row>
  </sheetData>
  <sheetProtection/>
  <mergeCells count="274">
    <mergeCell ref="A1:B4"/>
    <mergeCell ref="C1:AA4"/>
    <mergeCell ref="D5:AA5"/>
    <mergeCell ref="A6:AA6"/>
    <mergeCell ref="A7:L7"/>
    <mergeCell ref="M7:Q7"/>
    <mergeCell ref="R7:V7"/>
    <mergeCell ref="W7:AA7"/>
    <mergeCell ref="A5:B5"/>
    <mergeCell ref="A8:A9"/>
    <mergeCell ref="B8:B9"/>
    <mergeCell ref="C8:C9"/>
    <mergeCell ref="D8:D9"/>
    <mergeCell ref="AA8:AA9"/>
    <mergeCell ref="E8:E9"/>
    <mergeCell ref="F8:F9"/>
    <mergeCell ref="G8:G9"/>
    <mergeCell ref="A13:A15"/>
    <mergeCell ref="B13:B15"/>
    <mergeCell ref="C13:C15"/>
    <mergeCell ref="D13:D15"/>
    <mergeCell ref="A28:A30"/>
    <mergeCell ref="B28:B30"/>
    <mergeCell ref="C28:C30"/>
    <mergeCell ref="D28:D30"/>
    <mergeCell ref="B25:B27"/>
    <mergeCell ref="B22:B23"/>
    <mergeCell ref="F13:F15"/>
    <mergeCell ref="H13:H15"/>
    <mergeCell ref="F19:F21"/>
    <mergeCell ref="H19:H21"/>
    <mergeCell ref="I19:I21"/>
    <mergeCell ref="J19:J21"/>
    <mergeCell ref="J16:J18"/>
    <mergeCell ref="H8:I8"/>
    <mergeCell ref="J8:J9"/>
    <mergeCell ref="I34:I36"/>
    <mergeCell ref="J34:J36"/>
    <mergeCell ref="E31:E33"/>
    <mergeCell ref="F31:F33"/>
    <mergeCell ref="E13:E15"/>
    <mergeCell ref="H10:H12"/>
    <mergeCell ref="I10:I12"/>
    <mergeCell ref="J10:J12"/>
    <mergeCell ref="AA34:AA36"/>
    <mergeCell ref="AA10:AA12"/>
    <mergeCell ref="AA13:AA15"/>
    <mergeCell ref="AA16:AA18"/>
    <mergeCell ref="AA19:AA21"/>
    <mergeCell ref="AA22:AA24"/>
    <mergeCell ref="AA25:AA27"/>
    <mergeCell ref="AA28:AA30"/>
    <mergeCell ref="AA31:AA33"/>
    <mergeCell ref="L8:L9"/>
    <mergeCell ref="M8:N8"/>
    <mergeCell ref="K8:K9"/>
    <mergeCell ref="O8:O9"/>
    <mergeCell ref="V8:V9"/>
    <mergeCell ref="U8:U9"/>
    <mergeCell ref="Q8:Q9"/>
    <mergeCell ref="R8:S8"/>
    <mergeCell ref="Y8:Y9"/>
    <mergeCell ref="T8:T9"/>
    <mergeCell ref="Z8:Z9"/>
    <mergeCell ref="A10:A12"/>
    <mergeCell ref="C10:C12"/>
    <mergeCell ref="D10:D12"/>
    <mergeCell ref="E10:E12"/>
    <mergeCell ref="F10:F12"/>
    <mergeCell ref="Q10:Q12"/>
    <mergeCell ref="P8:P9"/>
    <mergeCell ref="W10:W12"/>
    <mergeCell ref="N10:N12"/>
    <mergeCell ref="T10:T12"/>
    <mergeCell ref="U10:U12"/>
    <mergeCell ref="X10:X12"/>
    <mergeCell ref="W8:X8"/>
    <mergeCell ref="Z10:Z12"/>
    <mergeCell ref="V10:V12"/>
    <mergeCell ref="K10:K12"/>
    <mergeCell ref="L10:L12"/>
    <mergeCell ref="M10:M12"/>
    <mergeCell ref="Y10:Y12"/>
    <mergeCell ref="O10:O12"/>
    <mergeCell ref="R10:R12"/>
    <mergeCell ref="P10:P12"/>
    <mergeCell ref="S10:S12"/>
    <mergeCell ref="I13:I15"/>
    <mergeCell ref="J13:J15"/>
    <mergeCell ref="K13:K15"/>
    <mergeCell ref="L13:L15"/>
    <mergeCell ref="M13:M15"/>
    <mergeCell ref="N13:N15"/>
    <mergeCell ref="Y13:Y15"/>
    <mergeCell ref="Z13:Z15"/>
    <mergeCell ref="A16:A18"/>
    <mergeCell ref="C16:C18"/>
    <mergeCell ref="D16:D18"/>
    <mergeCell ref="E16:E18"/>
    <mergeCell ref="F16:F18"/>
    <mergeCell ref="H16:H18"/>
    <mergeCell ref="I16:I18"/>
    <mergeCell ref="O13:O15"/>
    <mergeCell ref="S13:S15"/>
    <mergeCell ref="T13:T15"/>
    <mergeCell ref="P13:P15"/>
    <mergeCell ref="Q13:Q15"/>
    <mergeCell ref="V13:V15"/>
    <mergeCell ref="X16:X18"/>
    <mergeCell ref="X13:X15"/>
    <mergeCell ref="U13:U15"/>
    <mergeCell ref="R13:R15"/>
    <mergeCell ref="W13:W15"/>
    <mergeCell ref="Y16:Y18"/>
    <mergeCell ref="O16:O18"/>
    <mergeCell ref="U16:U18"/>
    <mergeCell ref="Q16:Q18"/>
    <mergeCell ref="R16:R18"/>
    <mergeCell ref="S16:S18"/>
    <mergeCell ref="T16:T18"/>
    <mergeCell ref="P16:P18"/>
    <mergeCell ref="L16:L18"/>
    <mergeCell ref="V16:V18"/>
    <mergeCell ref="W16:W18"/>
    <mergeCell ref="M16:M18"/>
    <mergeCell ref="N16:N18"/>
    <mergeCell ref="O19:O21"/>
    <mergeCell ref="R19:R21"/>
    <mergeCell ref="Q19:Q21"/>
    <mergeCell ref="X19:X21"/>
    <mergeCell ref="T19:T21"/>
    <mergeCell ref="W19:W21"/>
    <mergeCell ref="Z16:Z18"/>
    <mergeCell ref="K19:K21"/>
    <mergeCell ref="L19:L21"/>
    <mergeCell ref="N19:N21"/>
    <mergeCell ref="M19:M21"/>
    <mergeCell ref="K16:K18"/>
    <mergeCell ref="P19:P21"/>
    <mergeCell ref="C22:C24"/>
    <mergeCell ref="D22:D24"/>
    <mergeCell ref="E22:E24"/>
    <mergeCell ref="F22:F24"/>
    <mergeCell ref="H22:H24"/>
    <mergeCell ref="A19:A21"/>
    <mergeCell ref="B19:B20"/>
    <mergeCell ref="C19:C21"/>
    <mergeCell ref="D19:D21"/>
    <mergeCell ref="E19:E21"/>
    <mergeCell ref="Y19:Y21"/>
    <mergeCell ref="Z19:Z21"/>
    <mergeCell ref="U19:U21"/>
    <mergeCell ref="L22:L24"/>
    <mergeCell ref="M22:M24"/>
    <mergeCell ref="N22:N24"/>
    <mergeCell ref="V19:V21"/>
    <mergeCell ref="S19:S21"/>
    <mergeCell ref="W22:W24"/>
    <mergeCell ref="X22:X24"/>
    <mergeCell ref="A25:A27"/>
    <mergeCell ref="C25:C27"/>
    <mergeCell ref="D25:D27"/>
    <mergeCell ref="F25:F27"/>
    <mergeCell ref="H25:H27"/>
    <mergeCell ref="O22:O24"/>
    <mergeCell ref="I22:I24"/>
    <mergeCell ref="J22:J24"/>
    <mergeCell ref="K22:K24"/>
    <mergeCell ref="A22:A24"/>
    <mergeCell ref="Y22:Y24"/>
    <mergeCell ref="Z22:Z24"/>
    <mergeCell ref="P22:P24"/>
    <mergeCell ref="Q22:Q24"/>
    <mergeCell ref="R22:R24"/>
    <mergeCell ref="S22:S24"/>
    <mergeCell ref="T22:T24"/>
    <mergeCell ref="L25:L27"/>
    <mergeCell ref="M25:M27"/>
    <mergeCell ref="O25:O27"/>
    <mergeCell ref="E25:E27"/>
    <mergeCell ref="U22:U24"/>
    <mergeCell ref="V22:V24"/>
    <mergeCell ref="V25:V27"/>
    <mergeCell ref="N25:N27"/>
    <mergeCell ref="Z25:Z27"/>
    <mergeCell ref="E28:E30"/>
    <mergeCell ref="F28:F30"/>
    <mergeCell ref="H28:H30"/>
    <mergeCell ref="I28:I30"/>
    <mergeCell ref="J28:J30"/>
    <mergeCell ref="U25:U27"/>
    <mergeCell ref="I25:I27"/>
    <mergeCell ref="J25:J27"/>
    <mergeCell ref="K25:K27"/>
    <mergeCell ref="W25:W27"/>
    <mergeCell ref="X25:X27"/>
    <mergeCell ref="Y25:Y27"/>
    <mergeCell ref="P25:P27"/>
    <mergeCell ref="Q25:Q27"/>
    <mergeCell ref="R25:R27"/>
    <mergeCell ref="S25:S27"/>
    <mergeCell ref="T25:T27"/>
    <mergeCell ref="H31:H33"/>
    <mergeCell ref="I31:I33"/>
    <mergeCell ref="J31:J33"/>
    <mergeCell ref="Z28:Z30"/>
    <mergeCell ref="A31:A33"/>
    <mergeCell ref="B31:B33"/>
    <mergeCell ref="C31:C33"/>
    <mergeCell ref="D31:D33"/>
    <mergeCell ref="M28:M30"/>
    <mergeCell ref="N28:N30"/>
    <mergeCell ref="K31:K33"/>
    <mergeCell ref="L31:L33"/>
    <mergeCell ref="M31:M33"/>
    <mergeCell ref="Q28:Q30"/>
    <mergeCell ref="R28:R30"/>
    <mergeCell ref="K28:K30"/>
    <mergeCell ref="L28:L30"/>
    <mergeCell ref="O28:O30"/>
    <mergeCell ref="P28:P30"/>
    <mergeCell ref="V28:V30"/>
    <mergeCell ref="N31:N33"/>
    <mergeCell ref="O31:O33"/>
    <mergeCell ref="P31:P33"/>
    <mergeCell ref="Q31:Q33"/>
    <mergeCell ref="R31:R33"/>
    <mergeCell ref="V31:V33"/>
    <mergeCell ref="W31:W33"/>
    <mergeCell ref="X31:X33"/>
    <mergeCell ref="Y31:Y33"/>
    <mergeCell ref="S31:S33"/>
    <mergeCell ref="W28:W30"/>
    <mergeCell ref="X28:X30"/>
    <mergeCell ref="Y28:Y30"/>
    <mergeCell ref="S28:S30"/>
    <mergeCell ref="T28:T30"/>
    <mergeCell ref="U28:U30"/>
    <mergeCell ref="A34:A36"/>
    <mergeCell ref="B34:B36"/>
    <mergeCell ref="C34:C36"/>
    <mergeCell ref="Z31:Z33"/>
    <mergeCell ref="D34:D36"/>
    <mergeCell ref="E34:E36"/>
    <mergeCell ref="F34:F36"/>
    <mergeCell ref="H34:H36"/>
    <mergeCell ref="T31:T33"/>
    <mergeCell ref="U31:U33"/>
    <mergeCell ref="K34:K36"/>
    <mergeCell ref="L34:L36"/>
    <mergeCell ref="M34:M36"/>
    <mergeCell ref="N34:N36"/>
    <mergeCell ref="O34:O36"/>
    <mergeCell ref="P34:P36"/>
    <mergeCell ref="W34:W36"/>
    <mergeCell ref="X34:X36"/>
    <mergeCell ref="Y34:Y36"/>
    <mergeCell ref="Z34:Z36"/>
    <mergeCell ref="Q34:Q36"/>
    <mergeCell ref="R34:R36"/>
    <mergeCell ref="S34:S36"/>
    <mergeCell ref="T34:T36"/>
    <mergeCell ref="U34:U36"/>
    <mergeCell ref="V34:V36"/>
    <mergeCell ref="AB25:AB27"/>
    <mergeCell ref="AB28:AB30"/>
    <mergeCell ref="AB31:AB33"/>
    <mergeCell ref="AB34:AB36"/>
    <mergeCell ref="AB8:AB9"/>
    <mergeCell ref="AB10:AB12"/>
    <mergeCell ref="AB13:AB15"/>
    <mergeCell ref="AB16:AB18"/>
    <mergeCell ref="AB19:AB21"/>
    <mergeCell ref="AB22:AB24"/>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rgb="FFC00000"/>
  </sheetPr>
  <dimension ref="A1:AA31"/>
  <sheetViews>
    <sheetView zoomScalePageLayoutView="0" workbookViewId="0" topLeftCell="T4">
      <selection activeCell="AA10" sqref="AA10:AA12"/>
    </sheetView>
  </sheetViews>
  <sheetFormatPr defaultColWidth="11.421875" defaultRowHeight="15"/>
  <cols>
    <col min="1" max="1" width="35.421875" style="66" customWidth="1"/>
    <col min="2" max="2" width="38.421875" style="66" customWidth="1"/>
    <col min="3" max="3" width="31.140625" style="66" customWidth="1"/>
    <col min="4" max="5" width="16.421875" style="66" customWidth="1"/>
    <col min="6" max="6" width="14.421875" style="66" customWidth="1"/>
    <col min="7" max="7" width="16.7109375" style="66" customWidth="1"/>
    <col min="8" max="8" width="17.421875" style="66" customWidth="1"/>
    <col min="9" max="9" width="31.28125" style="66" customWidth="1"/>
    <col min="10" max="10" width="16.140625" style="66" customWidth="1"/>
    <col min="11" max="11" width="23.8515625" style="66" customWidth="1"/>
    <col min="12" max="12" width="24.28125" style="66" customWidth="1"/>
    <col min="13" max="13" width="20.28125" style="66" customWidth="1"/>
    <col min="14" max="14" width="40.57421875" style="66" customWidth="1"/>
    <col min="15" max="15" width="14.8515625" style="66" customWidth="1"/>
    <col min="16" max="16" width="25.8515625" style="66" customWidth="1"/>
    <col min="17" max="17" width="20.421875" style="66" customWidth="1"/>
    <col min="18" max="18" width="22.421875" style="66" customWidth="1"/>
    <col min="19" max="19" width="53.57421875" style="66" customWidth="1"/>
    <col min="20" max="20" width="11.421875" style="66" customWidth="1"/>
    <col min="21" max="21" width="30.00390625" style="66" customWidth="1"/>
    <col min="22" max="22" width="21.57421875" style="66" customWidth="1"/>
    <col min="23" max="23" width="18.421875" style="66" customWidth="1"/>
    <col min="24" max="24" width="56.00390625" style="66" customWidth="1"/>
    <col min="25" max="25" width="11.421875" style="66" customWidth="1"/>
    <col min="26" max="26" width="33.8515625" style="66" customWidth="1"/>
    <col min="27" max="27" width="13.8515625" style="66" customWidth="1"/>
    <col min="28" max="16384" width="11.421875" style="66" customWidth="1"/>
  </cols>
  <sheetData>
    <row r="1" spans="1:26" ht="15" customHeight="1">
      <c r="A1" s="226"/>
      <c r="B1" s="227"/>
      <c r="C1" s="267" t="s">
        <v>842</v>
      </c>
      <c r="D1" s="232"/>
      <c r="E1" s="232"/>
      <c r="F1" s="232"/>
      <c r="G1" s="232"/>
      <c r="H1" s="232"/>
      <c r="I1" s="232"/>
      <c r="J1" s="232"/>
      <c r="K1" s="232"/>
      <c r="L1" s="232"/>
      <c r="M1" s="232"/>
      <c r="N1" s="232"/>
      <c r="O1" s="232"/>
      <c r="P1" s="232"/>
      <c r="Q1" s="232"/>
      <c r="R1" s="232"/>
      <c r="S1" s="232"/>
      <c r="T1" s="232"/>
      <c r="U1" s="232"/>
      <c r="V1" s="232"/>
      <c r="W1" s="232"/>
      <c r="X1" s="232"/>
      <c r="Y1" s="232"/>
      <c r="Z1" s="233"/>
    </row>
    <row r="2" spans="1:26" ht="12.75">
      <c r="A2" s="228"/>
      <c r="B2" s="229"/>
      <c r="C2" s="268"/>
      <c r="D2" s="234"/>
      <c r="E2" s="234"/>
      <c r="F2" s="234"/>
      <c r="G2" s="234"/>
      <c r="H2" s="234"/>
      <c r="I2" s="234"/>
      <c r="J2" s="234"/>
      <c r="K2" s="234"/>
      <c r="L2" s="234"/>
      <c r="M2" s="234"/>
      <c r="N2" s="234"/>
      <c r="O2" s="234"/>
      <c r="P2" s="234"/>
      <c r="Q2" s="234"/>
      <c r="R2" s="234"/>
      <c r="S2" s="234"/>
      <c r="T2" s="234"/>
      <c r="U2" s="234"/>
      <c r="V2" s="234"/>
      <c r="W2" s="234"/>
      <c r="X2" s="234"/>
      <c r="Y2" s="234"/>
      <c r="Z2" s="235"/>
    </row>
    <row r="3" spans="1:26" ht="12.75">
      <c r="A3" s="228"/>
      <c r="B3" s="229"/>
      <c r="C3" s="268"/>
      <c r="D3" s="234"/>
      <c r="E3" s="234"/>
      <c r="F3" s="234"/>
      <c r="G3" s="234"/>
      <c r="H3" s="234"/>
      <c r="I3" s="234"/>
      <c r="J3" s="234"/>
      <c r="K3" s="234"/>
      <c r="L3" s="234"/>
      <c r="M3" s="234"/>
      <c r="N3" s="234"/>
      <c r="O3" s="234"/>
      <c r="P3" s="234"/>
      <c r="Q3" s="234"/>
      <c r="R3" s="234"/>
      <c r="S3" s="234"/>
      <c r="T3" s="234"/>
      <c r="U3" s="234"/>
      <c r="V3" s="234"/>
      <c r="W3" s="234"/>
      <c r="X3" s="234"/>
      <c r="Y3" s="234"/>
      <c r="Z3" s="235"/>
    </row>
    <row r="4" spans="1:26" ht="25.5" customHeight="1">
      <c r="A4" s="230"/>
      <c r="B4" s="231"/>
      <c r="C4" s="269"/>
      <c r="D4" s="236"/>
      <c r="E4" s="236"/>
      <c r="F4" s="236"/>
      <c r="G4" s="236"/>
      <c r="H4" s="236"/>
      <c r="I4" s="236"/>
      <c r="J4" s="236"/>
      <c r="K4" s="236"/>
      <c r="L4" s="236"/>
      <c r="M4" s="236"/>
      <c r="N4" s="236"/>
      <c r="O4" s="236"/>
      <c r="P4" s="236"/>
      <c r="Q4" s="236"/>
      <c r="R4" s="236"/>
      <c r="S4" s="236"/>
      <c r="T4" s="236"/>
      <c r="U4" s="236"/>
      <c r="V4" s="236"/>
      <c r="W4" s="236"/>
      <c r="X4" s="236"/>
      <c r="Y4" s="236"/>
      <c r="Z4" s="237"/>
    </row>
    <row r="5" spans="1:26" s="61" customFormat="1" ht="26.25" customHeight="1">
      <c r="A5" s="270" t="s">
        <v>0</v>
      </c>
      <c r="B5" s="271"/>
      <c r="C5" s="272"/>
      <c r="D5" s="272"/>
      <c r="E5" s="272"/>
      <c r="F5" s="272"/>
      <c r="G5" s="272"/>
      <c r="H5" s="272"/>
      <c r="I5" s="272"/>
      <c r="J5" s="272"/>
      <c r="K5" s="272"/>
      <c r="L5" s="272"/>
      <c r="M5" s="272"/>
      <c r="N5" s="272"/>
      <c r="O5" s="272"/>
      <c r="P5" s="272"/>
      <c r="Q5" s="272"/>
      <c r="R5" s="272"/>
      <c r="S5" s="272"/>
      <c r="T5" s="272"/>
      <c r="U5" s="272"/>
      <c r="V5" s="272"/>
      <c r="W5" s="272"/>
      <c r="X5" s="272"/>
      <c r="Y5" s="272"/>
      <c r="Z5" s="273"/>
    </row>
    <row r="6" spans="1:26" s="61" customFormat="1" ht="12.75" thickBot="1">
      <c r="A6" s="274" t="s">
        <v>1171</v>
      </c>
      <c r="B6" s="275"/>
      <c r="C6" s="275"/>
      <c r="D6" s="275"/>
      <c r="E6" s="275"/>
      <c r="F6" s="275"/>
      <c r="G6" s="275"/>
      <c r="H6" s="275"/>
      <c r="I6" s="275"/>
      <c r="J6" s="275"/>
      <c r="K6" s="275"/>
      <c r="L6" s="276"/>
      <c r="M6" s="276"/>
      <c r="N6" s="276"/>
      <c r="O6" s="276"/>
      <c r="P6" s="276"/>
      <c r="Q6" s="276"/>
      <c r="R6" s="276"/>
      <c r="S6" s="276"/>
      <c r="T6" s="276"/>
      <c r="U6" s="276"/>
      <c r="V6" s="276"/>
      <c r="W6" s="276"/>
      <c r="X6" s="276"/>
      <c r="Y6" s="276"/>
      <c r="Z6" s="277"/>
    </row>
    <row r="7" spans="1:26" ht="13.5" thickBot="1">
      <c r="A7" s="278" t="s">
        <v>22</v>
      </c>
      <c r="B7" s="279"/>
      <c r="C7" s="279"/>
      <c r="D7" s="279"/>
      <c r="E7" s="279"/>
      <c r="F7" s="279"/>
      <c r="G7" s="279"/>
      <c r="H7" s="279"/>
      <c r="I7" s="279"/>
      <c r="J7" s="279"/>
      <c r="K7" s="279"/>
      <c r="L7" s="280" t="s">
        <v>23</v>
      </c>
      <c r="M7" s="281"/>
      <c r="N7" s="281"/>
      <c r="O7" s="281"/>
      <c r="P7" s="282"/>
      <c r="Q7" s="283" t="s">
        <v>24</v>
      </c>
      <c r="R7" s="284"/>
      <c r="S7" s="284"/>
      <c r="T7" s="284"/>
      <c r="U7" s="285"/>
      <c r="V7" s="286" t="s">
        <v>25</v>
      </c>
      <c r="W7" s="287"/>
      <c r="X7" s="287"/>
      <c r="Y7" s="287"/>
      <c r="Z7" s="288"/>
    </row>
    <row r="8" spans="1:27" ht="14.25" customHeight="1">
      <c r="A8" s="289" t="s">
        <v>343</v>
      </c>
      <c r="B8" s="261" t="s">
        <v>2</v>
      </c>
      <c r="C8" s="261" t="s">
        <v>3</v>
      </c>
      <c r="D8" s="261" t="s">
        <v>21</v>
      </c>
      <c r="E8" s="261" t="s">
        <v>4</v>
      </c>
      <c r="F8" s="261" t="s">
        <v>5</v>
      </c>
      <c r="G8" s="261" t="s">
        <v>6</v>
      </c>
      <c r="H8" s="263" t="s">
        <v>7</v>
      </c>
      <c r="I8" s="264"/>
      <c r="J8" s="261" t="s">
        <v>11</v>
      </c>
      <c r="K8" s="292" t="s">
        <v>8</v>
      </c>
      <c r="L8" s="291" t="s">
        <v>7</v>
      </c>
      <c r="M8" s="264"/>
      <c r="N8" s="261" t="s">
        <v>3</v>
      </c>
      <c r="O8" s="261" t="s">
        <v>12</v>
      </c>
      <c r="P8" s="265" t="s">
        <v>8</v>
      </c>
      <c r="Q8" s="291" t="s">
        <v>7</v>
      </c>
      <c r="R8" s="264"/>
      <c r="S8" s="261" t="s">
        <v>3</v>
      </c>
      <c r="T8" s="261" t="s">
        <v>13</v>
      </c>
      <c r="U8" s="265" t="s">
        <v>8</v>
      </c>
      <c r="V8" s="291" t="s">
        <v>7</v>
      </c>
      <c r="W8" s="264"/>
      <c r="X8" s="261" t="s">
        <v>3</v>
      </c>
      <c r="Y8" s="261" t="s">
        <v>14</v>
      </c>
      <c r="Z8" s="265" t="s">
        <v>8</v>
      </c>
      <c r="AA8" s="259" t="s">
        <v>1157</v>
      </c>
    </row>
    <row r="9" spans="1:27" ht="25.5">
      <c r="A9" s="290"/>
      <c r="B9" s="262"/>
      <c r="C9" s="262"/>
      <c r="D9" s="262"/>
      <c r="E9" s="262"/>
      <c r="F9" s="262"/>
      <c r="G9" s="262"/>
      <c r="H9" s="83" t="s">
        <v>9</v>
      </c>
      <c r="I9" s="84" t="s">
        <v>10</v>
      </c>
      <c r="J9" s="262"/>
      <c r="K9" s="293"/>
      <c r="L9" s="85" t="s">
        <v>9</v>
      </c>
      <c r="M9" s="84" t="s">
        <v>10</v>
      </c>
      <c r="N9" s="262"/>
      <c r="O9" s="262"/>
      <c r="P9" s="266"/>
      <c r="Q9" s="85" t="s">
        <v>9</v>
      </c>
      <c r="R9" s="84" t="s">
        <v>10</v>
      </c>
      <c r="S9" s="262"/>
      <c r="T9" s="262"/>
      <c r="U9" s="266"/>
      <c r="V9" s="85" t="s">
        <v>9</v>
      </c>
      <c r="W9" s="84" t="s">
        <v>10</v>
      </c>
      <c r="X9" s="262"/>
      <c r="Y9" s="262"/>
      <c r="Z9" s="266"/>
      <c r="AA9" s="260"/>
    </row>
    <row r="10" spans="1:27" ht="28.5" customHeight="1">
      <c r="A10" s="205" t="s">
        <v>165</v>
      </c>
      <c r="B10" s="203" t="s">
        <v>344</v>
      </c>
      <c r="C10" s="203" t="s">
        <v>345</v>
      </c>
      <c r="D10" s="203" t="s">
        <v>346</v>
      </c>
      <c r="E10" s="203" t="s">
        <v>15</v>
      </c>
      <c r="F10" s="203" t="s">
        <v>16</v>
      </c>
      <c r="G10" s="64" t="s">
        <v>17</v>
      </c>
      <c r="H10" s="203" t="s">
        <v>347</v>
      </c>
      <c r="I10" s="203" t="s">
        <v>348</v>
      </c>
      <c r="J10" s="294">
        <v>0.9</v>
      </c>
      <c r="K10" s="253" t="s">
        <v>349</v>
      </c>
      <c r="L10" s="256" t="s">
        <v>800</v>
      </c>
      <c r="M10" s="203" t="s">
        <v>348</v>
      </c>
      <c r="N10" s="203" t="s">
        <v>801</v>
      </c>
      <c r="O10" s="294">
        <v>0.9</v>
      </c>
      <c r="P10" s="253" t="s">
        <v>802</v>
      </c>
      <c r="Q10" s="301" t="s">
        <v>800</v>
      </c>
      <c r="R10" s="203" t="s">
        <v>348</v>
      </c>
      <c r="S10" s="203" t="s">
        <v>835</v>
      </c>
      <c r="T10" s="294">
        <v>0.8</v>
      </c>
      <c r="U10" s="253" t="s">
        <v>836</v>
      </c>
      <c r="V10" s="298" t="s">
        <v>800</v>
      </c>
      <c r="W10" s="190" t="s">
        <v>348</v>
      </c>
      <c r="X10" s="190" t="s">
        <v>1158</v>
      </c>
      <c r="Y10" s="294">
        <v>0.8</v>
      </c>
      <c r="Z10" s="304" t="s">
        <v>1159</v>
      </c>
      <c r="AA10" s="156">
        <f>(+Y10+T10+O10+J10)/4</f>
        <v>0.85</v>
      </c>
    </row>
    <row r="11" spans="1:27" ht="36">
      <c r="A11" s="206"/>
      <c r="B11" s="184"/>
      <c r="C11" s="184"/>
      <c r="D11" s="184"/>
      <c r="E11" s="184"/>
      <c r="F11" s="184"/>
      <c r="G11" s="26" t="s">
        <v>18</v>
      </c>
      <c r="H11" s="184"/>
      <c r="I11" s="184"/>
      <c r="J11" s="295"/>
      <c r="K11" s="254"/>
      <c r="L11" s="257"/>
      <c r="M11" s="184"/>
      <c r="N11" s="184"/>
      <c r="O11" s="295"/>
      <c r="P11" s="254"/>
      <c r="Q11" s="302"/>
      <c r="R11" s="184"/>
      <c r="S11" s="184"/>
      <c r="T11" s="295"/>
      <c r="U11" s="254"/>
      <c r="V11" s="299"/>
      <c r="W11" s="191"/>
      <c r="X11" s="191"/>
      <c r="Y11" s="295"/>
      <c r="Z11" s="305"/>
      <c r="AA11" s="252"/>
    </row>
    <row r="12" spans="1:27" ht="75" customHeight="1">
      <c r="A12" s="207"/>
      <c r="B12" s="204"/>
      <c r="C12" s="204"/>
      <c r="D12" s="204"/>
      <c r="E12" s="204"/>
      <c r="F12" s="204"/>
      <c r="G12" s="27" t="s">
        <v>19</v>
      </c>
      <c r="H12" s="204"/>
      <c r="I12" s="204"/>
      <c r="J12" s="296"/>
      <c r="K12" s="255"/>
      <c r="L12" s="297"/>
      <c r="M12" s="204"/>
      <c r="N12" s="204"/>
      <c r="O12" s="296"/>
      <c r="P12" s="255"/>
      <c r="Q12" s="303"/>
      <c r="R12" s="204"/>
      <c r="S12" s="204"/>
      <c r="T12" s="296"/>
      <c r="U12" s="255"/>
      <c r="V12" s="300"/>
      <c r="W12" s="192"/>
      <c r="X12" s="192"/>
      <c r="Y12" s="296"/>
      <c r="Z12" s="306"/>
      <c r="AA12" s="252"/>
    </row>
    <row r="13" spans="1:27" ht="28.5" customHeight="1">
      <c r="A13" s="205" t="s">
        <v>350</v>
      </c>
      <c r="B13" s="203" t="s">
        <v>166</v>
      </c>
      <c r="C13" s="203" t="s">
        <v>1277</v>
      </c>
      <c r="D13" s="203" t="s">
        <v>41</v>
      </c>
      <c r="E13" s="203" t="s">
        <v>15</v>
      </c>
      <c r="F13" s="203" t="s">
        <v>16</v>
      </c>
      <c r="G13" s="64" t="s">
        <v>17</v>
      </c>
      <c r="H13" s="203" t="s">
        <v>351</v>
      </c>
      <c r="I13" s="203" t="s">
        <v>1278</v>
      </c>
      <c r="J13" s="307">
        <v>0.8</v>
      </c>
      <c r="K13" s="253" t="s">
        <v>352</v>
      </c>
      <c r="L13" s="256" t="s">
        <v>351</v>
      </c>
      <c r="M13" s="203" t="s">
        <v>1278</v>
      </c>
      <c r="N13" s="203" t="s">
        <v>1279</v>
      </c>
      <c r="O13" s="307">
        <v>0.9</v>
      </c>
      <c r="P13" s="253" t="s">
        <v>352</v>
      </c>
      <c r="Q13" s="301" t="s">
        <v>347</v>
      </c>
      <c r="R13" s="203" t="s">
        <v>1278</v>
      </c>
      <c r="S13" s="203" t="s">
        <v>1280</v>
      </c>
      <c r="T13" s="307">
        <v>0.7</v>
      </c>
      <c r="U13" s="253" t="s">
        <v>352</v>
      </c>
      <c r="V13" s="298" t="s">
        <v>347</v>
      </c>
      <c r="W13" s="190" t="s">
        <v>1278</v>
      </c>
      <c r="X13" s="190" t="s">
        <v>1160</v>
      </c>
      <c r="Y13" s="307">
        <v>0.8</v>
      </c>
      <c r="Z13" s="304" t="s">
        <v>1161</v>
      </c>
      <c r="AA13" s="156">
        <f>(+Y13+T13+O13+J13)/4</f>
        <v>0.8</v>
      </c>
    </row>
    <row r="14" spans="1:27" ht="36">
      <c r="A14" s="206"/>
      <c r="B14" s="184"/>
      <c r="C14" s="184"/>
      <c r="D14" s="184"/>
      <c r="E14" s="184"/>
      <c r="F14" s="184"/>
      <c r="G14" s="26" t="s">
        <v>18</v>
      </c>
      <c r="H14" s="184"/>
      <c r="I14" s="184"/>
      <c r="J14" s="308"/>
      <c r="K14" s="254"/>
      <c r="L14" s="257"/>
      <c r="M14" s="184"/>
      <c r="N14" s="184"/>
      <c r="O14" s="308"/>
      <c r="P14" s="254"/>
      <c r="Q14" s="302"/>
      <c r="R14" s="184"/>
      <c r="S14" s="184"/>
      <c r="T14" s="308"/>
      <c r="U14" s="254"/>
      <c r="V14" s="299"/>
      <c r="W14" s="191"/>
      <c r="X14" s="191"/>
      <c r="Y14" s="308"/>
      <c r="Z14" s="305"/>
      <c r="AA14" s="252"/>
    </row>
    <row r="15" spans="1:27" ht="45" customHeight="1">
      <c r="A15" s="207"/>
      <c r="B15" s="204"/>
      <c r="C15" s="204"/>
      <c r="D15" s="204"/>
      <c r="E15" s="204"/>
      <c r="F15" s="204"/>
      <c r="G15" s="27" t="s">
        <v>19</v>
      </c>
      <c r="H15" s="204"/>
      <c r="I15" s="204"/>
      <c r="J15" s="309"/>
      <c r="K15" s="255"/>
      <c r="L15" s="297"/>
      <c r="M15" s="204"/>
      <c r="N15" s="204"/>
      <c r="O15" s="309"/>
      <c r="P15" s="255"/>
      <c r="Q15" s="303"/>
      <c r="R15" s="204"/>
      <c r="S15" s="204"/>
      <c r="T15" s="309"/>
      <c r="U15" s="255"/>
      <c r="V15" s="300"/>
      <c r="W15" s="192"/>
      <c r="X15" s="192"/>
      <c r="Y15" s="309"/>
      <c r="Z15" s="306"/>
      <c r="AA15" s="252"/>
    </row>
    <row r="16" spans="1:27" ht="28.5" customHeight="1">
      <c r="A16" s="205" t="s">
        <v>42</v>
      </c>
      <c r="B16" s="203" t="s">
        <v>43</v>
      </c>
      <c r="C16" s="203" t="s">
        <v>353</v>
      </c>
      <c r="D16" s="203" t="s">
        <v>44</v>
      </c>
      <c r="E16" s="203" t="s">
        <v>15</v>
      </c>
      <c r="F16" s="203" t="s">
        <v>16</v>
      </c>
      <c r="G16" s="64" t="s">
        <v>17</v>
      </c>
      <c r="H16" s="203" t="s">
        <v>356</v>
      </c>
      <c r="I16" s="203" t="s">
        <v>354</v>
      </c>
      <c r="J16" s="294">
        <v>0.95</v>
      </c>
      <c r="K16" s="253" t="s">
        <v>355</v>
      </c>
      <c r="L16" s="256" t="s">
        <v>356</v>
      </c>
      <c r="M16" s="203" t="s">
        <v>354</v>
      </c>
      <c r="N16" s="203" t="s">
        <v>803</v>
      </c>
      <c r="O16" s="294">
        <v>0.9</v>
      </c>
      <c r="P16" s="253" t="s">
        <v>355</v>
      </c>
      <c r="Q16" s="301" t="s">
        <v>356</v>
      </c>
      <c r="R16" s="203" t="s">
        <v>354</v>
      </c>
      <c r="S16" s="203" t="s">
        <v>837</v>
      </c>
      <c r="T16" s="294">
        <v>0.9</v>
      </c>
      <c r="U16" s="253" t="s">
        <v>838</v>
      </c>
      <c r="V16" s="298" t="s">
        <v>356</v>
      </c>
      <c r="W16" s="190" t="s">
        <v>354</v>
      </c>
      <c r="X16" s="310" t="s">
        <v>1162</v>
      </c>
      <c r="Y16" s="294">
        <v>0.9</v>
      </c>
      <c r="Z16" s="310" t="s">
        <v>838</v>
      </c>
      <c r="AA16" s="156">
        <f>(+Y16+T16+O16+J16)/4</f>
        <v>0.9125000000000001</v>
      </c>
    </row>
    <row r="17" spans="1:27" ht="36">
      <c r="A17" s="206"/>
      <c r="B17" s="184"/>
      <c r="C17" s="184"/>
      <c r="D17" s="184"/>
      <c r="E17" s="184"/>
      <c r="F17" s="184"/>
      <c r="G17" s="26" t="s">
        <v>18</v>
      </c>
      <c r="H17" s="184"/>
      <c r="I17" s="184"/>
      <c r="J17" s="295"/>
      <c r="K17" s="254"/>
      <c r="L17" s="257"/>
      <c r="M17" s="184"/>
      <c r="N17" s="184"/>
      <c r="O17" s="295"/>
      <c r="P17" s="254"/>
      <c r="Q17" s="302"/>
      <c r="R17" s="184"/>
      <c r="S17" s="184"/>
      <c r="T17" s="295"/>
      <c r="U17" s="254"/>
      <c r="V17" s="299"/>
      <c r="W17" s="191"/>
      <c r="X17" s="311"/>
      <c r="Y17" s="295"/>
      <c r="Z17" s="311"/>
      <c r="AA17" s="252"/>
    </row>
    <row r="18" spans="1:27" ht="65.25" customHeight="1">
      <c r="A18" s="207"/>
      <c r="B18" s="204"/>
      <c r="C18" s="204"/>
      <c r="D18" s="204"/>
      <c r="E18" s="204"/>
      <c r="F18" s="204"/>
      <c r="G18" s="27" t="s">
        <v>19</v>
      </c>
      <c r="H18" s="204"/>
      <c r="I18" s="204"/>
      <c r="J18" s="296"/>
      <c r="K18" s="255"/>
      <c r="L18" s="297"/>
      <c r="M18" s="204"/>
      <c r="N18" s="204"/>
      <c r="O18" s="296"/>
      <c r="P18" s="255"/>
      <c r="Q18" s="303"/>
      <c r="R18" s="204"/>
      <c r="S18" s="204"/>
      <c r="T18" s="296"/>
      <c r="U18" s="255"/>
      <c r="V18" s="300"/>
      <c r="W18" s="192"/>
      <c r="X18" s="312"/>
      <c r="Y18" s="296"/>
      <c r="Z18" s="312"/>
      <c r="AA18" s="252"/>
    </row>
    <row r="19" spans="1:27" ht="28.5" customHeight="1">
      <c r="A19" s="205" t="s">
        <v>357</v>
      </c>
      <c r="B19" s="203" t="s">
        <v>45</v>
      </c>
      <c r="C19" s="203" t="s">
        <v>1281</v>
      </c>
      <c r="D19" s="203" t="s">
        <v>358</v>
      </c>
      <c r="E19" s="203" t="s">
        <v>15</v>
      </c>
      <c r="F19" s="203" t="s">
        <v>16</v>
      </c>
      <c r="G19" s="64" t="s">
        <v>17</v>
      </c>
      <c r="H19" s="203" t="s">
        <v>359</v>
      </c>
      <c r="I19" s="203" t="s">
        <v>360</v>
      </c>
      <c r="J19" s="169">
        <v>0.9</v>
      </c>
      <c r="K19" s="253" t="s">
        <v>1282</v>
      </c>
      <c r="L19" s="256" t="s">
        <v>359</v>
      </c>
      <c r="M19" s="203" t="s">
        <v>360</v>
      </c>
      <c r="N19" s="203" t="s">
        <v>1283</v>
      </c>
      <c r="O19" s="169">
        <v>0.9</v>
      </c>
      <c r="P19" s="253" t="s">
        <v>804</v>
      </c>
      <c r="Q19" s="301" t="s">
        <v>359</v>
      </c>
      <c r="R19" s="203" t="s">
        <v>360</v>
      </c>
      <c r="S19" s="203" t="s">
        <v>1284</v>
      </c>
      <c r="T19" s="169">
        <v>0.9</v>
      </c>
      <c r="U19" s="253" t="s">
        <v>839</v>
      </c>
      <c r="V19" s="298" t="s">
        <v>359</v>
      </c>
      <c r="W19" s="190" t="s">
        <v>360</v>
      </c>
      <c r="X19" s="190" t="s">
        <v>1284</v>
      </c>
      <c r="Y19" s="169">
        <v>1</v>
      </c>
      <c r="Z19" s="304" t="s">
        <v>1163</v>
      </c>
      <c r="AA19" s="156">
        <f>(+Y19+T19+O19+J19)/4</f>
        <v>0.9249999999999999</v>
      </c>
    </row>
    <row r="20" spans="1:27" ht="36">
      <c r="A20" s="206"/>
      <c r="B20" s="184"/>
      <c r="C20" s="184"/>
      <c r="D20" s="184"/>
      <c r="E20" s="184"/>
      <c r="F20" s="184"/>
      <c r="G20" s="26" t="s">
        <v>18</v>
      </c>
      <c r="H20" s="184"/>
      <c r="I20" s="184"/>
      <c r="J20" s="170"/>
      <c r="K20" s="254"/>
      <c r="L20" s="257"/>
      <c r="M20" s="184"/>
      <c r="N20" s="184"/>
      <c r="O20" s="170"/>
      <c r="P20" s="254"/>
      <c r="Q20" s="302"/>
      <c r="R20" s="184"/>
      <c r="S20" s="184"/>
      <c r="T20" s="170"/>
      <c r="U20" s="254"/>
      <c r="V20" s="299"/>
      <c r="W20" s="191"/>
      <c r="X20" s="191"/>
      <c r="Y20" s="170"/>
      <c r="Z20" s="305"/>
      <c r="AA20" s="252"/>
    </row>
    <row r="21" spans="1:27" ht="24.75" thickBot="1">
      <c r="A21" s="207"/>
      <c r="B21" s="204"/>
      <c r="C21" s="204"/>
      <c r="D21" s="204"/>
      <c r="E21" s="204"/>
      <c r="F21" s="204"/>
      <c r="G21" s="28" t="s">
        <v>19</v>
      </c>
      <c r="H21" s="185"/>
      <c r="I21" s="185"/>
      <c r="J21" s="171"/>
      <c r="K21" s="255"/>
      <c r="L21" s="258"/>
      <c r="M21" s="185"/>
      <c r="N21" s="204"/>
      <c r="O21" s="171"/>
      <c r="P21" s="255"/>
      <c r="Q21" s="314"/>
      <c r="R21" s="185"/>
      <c r="S21" s="204"/>
      <c r="T21" s="171"/>
      <c r="U21" s="255"/>
      <c r="V21" s="313"/>
      <c r="W21" s="192"/>
      <c r="X21" s="192"/>
      <c r="Y21" s="171"/>
      <c r="Z21" s="306"/>
      <c r="AA21" s="252"/>
    </row>
    <row r="22" spans="1:27" ht="28.5" customHeight="1">
      <c r="A22" s="205" t="s">
        <v>361</v>
      </c>
      <c r="B22" s="203" t="s">
        <v>46</v>
      </c>
      <c r="C22" s="203" t="s">
        <v>362</v>
      </c>
      <c r="D22" s="203" t="s">
        <v>47</v>
      </c>
      <c r="E22" s="203" t="s">
        <v>15</v>
      </c>
      <c r="F22" s="203" t="s">
        <v>16</v>
      </c>
      <c r="G22" s="64" t="s">
        <v>17</v>
      </c>
      <c r="H22" s="315" t="s">
        <v>363</v>
      </c>
      <c r="I22" s="315" t="s">
        <v>364</v>
      </c>
      <c r="J22" s="316"/>
      <c r="K22" s="253" t="s">
        <v>365</v>
      </c>
      <c r="L22" s="317" t="s">
        <v>363</v>
      </c>
      <c r="M22" s="315" t="s">
        <v>364</v>
      </c>
      <c r="N22" s="203" t="s">
        <v>805</v>
      </c>
      <c r="O22" s="316">
        <v>0.8</v>
      </c>
      <c r="P22" s="253" t="s">
        <v>365</v>
      </c>
      <c r="Q22" s="318" t="s">
        <v>363</v>
      </c>
      <c r="R22" s="315" t="s">
        <v>364</v>
      </c>
      <c r="S22" s="203" t="s">
        <v>805</v>
      </c>
      <c r="T22" s="316">
        <v>0.8</v>
      </c>
      <c r="U22" s="253" t="s">
        <v>365</v>
      </c>
      <c r="V22" s="319" t="s">
        <v>363</v>
      </c>
      <c r="W22" s="190" t="s">
        <v>364</v>
      </c>
      <c r="X22" s="190" t="s">
        <v>1164</v>
      </c>
      <c r="Y22" s="316">
        <v>0.8</v>
      </c>
      <c r="Z22" s="310" t="s">
        <v>1165</v>
      </c>
      <c r="AA22" s="156">
        <f>(+Y22+T22+O22+J22)/4</f>
        <v>0.6000000000000001</v>
      </c>
    </row>
    <row r="23" spans="1:27" ht="36">
      <c r="A23" s="206"/>
      <c r="B23" s="184"/>
      <c r="C23" s="184"/>
      <c r="D23" s="184"/>
      <c r="E23" s="184"/>
      <c r="F23" s="184"/>
      <c r="G23" s="26" t="s">
        <v>18</v>
      </c>
      <c r="H23" s="184"/>
      <c r="I23" s="184"/>
      <c r="J23" s="170"/>
      <c r="K23" s="254"/>
      <c r="L23" s="257"/>
      <c r="M23" s="184"/>
      <c r="N23" s="184"/>
      <c r="O23" s="170"/>
      <c r="P23" s="254"/>
      <c r="Q23" s="302"/>
      <c r="R23" s="184"/>
      <c r="S23" s="184"/>
      <c r="T23" s="170"/>
      <c r="U23" s="254"/>
      <c r="V23" s="299"/>
      <c r="W23" s="191"/>
      <c r="X23" s="191"/>
      <c r="Y23" s="170"/>
      <c r="Z23" s="311"/>
      <c r="AA23" s="252"/>
    </row>
    <row r="24" spans="1:27" ht="24.75" thickBot="1">
      <c r="A24" s="207"/>
      <c r="B24" s="204"/>
      <c r="C24" s="204"/>
      <c r="D24" s="204"/>
      <c r="E24" s="204"/>
      <c r="F24" s="204"/>
      <c r="G24" s="28" t="s">
        <v>19</v>
      </c>
      <c r="H24" s="185"/>
      <c r="I24" s="185"/>
      <c r="J24" s="171"/>
      <c r="K24" s="255"/>
      <c r="L24" s="258"/>
      <c r="M24" s="185"/>
      <c r="N24" s="204"/>
      <c r="O24" s="171"/>
      <c r="P24" s="255"/>
      <c r="Q24" s="314"/>
      <c r="R24" s="185"/>
      <c r="S24" s="204"/>
      <c r="T24" s="171"/>
      <c r="U24" s="255"/>
      <c r="V24" s="313"/>
      <c r="W24" s="192"/>
      <c r="X24" s="192"/>
      <c r="Y24" s="171"/>
      <c r="Z24" s="312"/>
      <c r="AA24" s="252"/>
    </row>
    <row r="25" spans="1:27" ht="28.5" customHeight="1">
      <c r="A25" s="205" t="s">
        <v>366</v>
      </c>
      <c r="B25" s="203" t="s">
        <v>48</v>
      </c>
      <c r="C25" s="203" t="s">
        <v>1166</v>
      </c>
      <c r="D25" s="203" t="s">
        <v>367</v>
      </c>
      <c r="E25" s="203" t="s">
        <v>15</v>
      </c>
      <c r="F25" s="203" t="s">
        <v>16</v>
      </c>
      <c r="G25" s="64" t="s">
        <v>17</v>
      </c>
      <c r="H25" s="315" t="s">
        <v>368</v>
      </c>
      <c r="I25" s="315" t="s">
        <v>369</v>
      </c>
      <c r="J25" s="316">
        <v>0.8</v>
      </c>
      <c r="K25" s="253" t="s">
        <v>365</v>
      </c>
      <c r="L25" s="317" t="s">
        <v>368</v>
      </c>
      <c r="M25" s="315" t="s">
        <v>369</v>
      </c>
      <c r="N25" s="203" t="s">
        <v>806</v>
      </c>
      <c r="O25" s="316">
        <v>0.8</v>
      </c>
      <c r="P25" s="253" t="s">
        <v>365</v>
      </c>
      <c r="Q25" s="318" t="s">
        <v>368</v>
      </c>
      <c r="R25" s="315" t="s">
        <v>369</v>
      </c>
      <c r="S25" s="203" t="s">
        <v>840</v>
      </c>
      <c r="T25" s="316">
        <v>0.8</v>
      </c>
      <c r="U25" s="253" t="s">
        <v>365</v>
      </c>
      <c r="V25" s="319" t="s">
        <v>368</v>
      </c>
      <c r="W25" s="190" t="s">
        <v>369</v>
      </c>
      <c r="X25" s="190" t="s">
        <v>1167</v>
      </c>
      <c r="Y25" s="316">
        <v>0.9</v>
      </c>
      <c r="Z25" s="310" t="s">
        <v>1168</v>
      </c>
      <c r="AA25" s="156">
        <f>(+Y25+T25+O25+J25)/4</f>
        <v>0.825</v>
      </c>
    </row>
    <row r="26" spans="1:27" ht="36">
      <c r="A26" s="206"/>
      <c r="B26" s="184"/>
      <c r="C26" s="184"/>
      <c r="D26" s="184"/>
      <c r="E26" s="184"/>
      <c r="F26" s="184"/>
      <c r="G26" s="26" t="s">
        <v>18</v>
      </c>
      <c r="H26" s="184"/>
      <c r="I26" s="184"/>
      <c r="J26" s="170"/>
      <c r="K26" s="254"/>
      <c r="L26" s="257"/>
      <c r="M26" s="184"/>
      <c r="N26" s="184"/>
      <c r="O26" s="170"/>
      <c r="P26" s="254"/>
      <c r="Q26" s="302"/>
      <c r="R26" s="184"/>
      <c r="S26" s="184"/>
      <c r="T26" s="170"/>
      <c r="U26" s="254"/>
      <c r="V26" s="299"/>
      <c r="W26" s="191"/>
      <c r="X26" s="191"/>
      <c r="Y26" s="170"/>
      <c r="Z26" s="311"/>
      <c r="AA26" s="252"/>
    </row>
    <row r="27" spans="1:27" ht="61.5" customHeight="1">
      <c r="A27" s="207"/>
      <c r="B27" s="204"/>
      <c r="C27" s="204"/>
      <c r="D27" s="204"/>
      <c r="E27" s="204"/>
      <c r="F27" s="204"/>
      <c r="G27" s="65" t="s">
        <v>19</v>
      </c>
      <c r="H27" s="204"/>
      <c r="I27" s="204"/>
      <c r="J27" s="186"/>
      <c r="K27" s="255"/>
      <c r="L27" s="297"/>
      <c r="M27" s="204"/>
      <c r="N27" s="204"/>
      <c r="O27" s="186"/>
      <c r="P27" s="255"/>
      <c r="Q27" s="303"/>
      <c r="R27" s="204"/>
      <c r="S27" s="204"/>
      <c r="T27" s="186"/>
      <c r="U27" s="255"/>
      <c r="V27" s="299"/>
      <c r="W27" s="192"/>
      <c r="X27" s="192"/>
      <c r="Y27" s="186"/>
      <c r="Z27" s="312"/>
      <c r="AA27" s="252"/>
    </row>
    <row r="28" spans="1:27" ht="28.5" customHeight="1">
      <c r="A28" s="181" t="s">
        <v>1285</v>
      </c>
      <c r="B28" s="181" t="s">
        <v>49</v>
      </c>
      <c r="C28" s="203" t="s">
        <v>1286</v>
      </c>
      <c r="D28" s="203" t="s">
        <v>50</v>
      </c>
      <c r="E28" s="203" t="s">
        <v>15</v>
      </c>
      <c r="F28" s="203" t="s">
        <v>16</v>
      </c>
      <c r="G28" s="64" t="s">
        <v>17</v>
      </c>
      <c r="H28" s="203" t="s">
        <v>368</v>
      </c>
      <c r="I28" s="203" t="s">
        <v>167</v>
      </c>
      <c r="J28" s="169">
        <v>0.9</v>
      </c>
      <c r="K28" s="320" t="s">
        <v>370</v>
      </c>
      <c r="L28" s="256" t="s">
        <v>371</v>
      </c>
      <c r="M28" s="203" t="s">
        <v>167</v>
      </c>
      <c r="N28" s="203" t="s">
        <v>1286</v>
      </c>
      <c r="O28" s="169">
        <v>0.9</v>
      </c>
      <c r="P28" s="320" t="s">
        <v>370</v>
      </c>
      <c r="Q28" s="301" t="s">
        <v>368</v>
      </c>
      <c r="R28" s="203" t="s">
        <v>167</v>
      </c>
      <c r="S28" s="203" t="s">
        <v>841</v>
      </c>
      <c r="T28" s="169">
        <v>0.9</v>
      </c>
      <c r="U28" s="320" t="s">
        <v>370</v>
      </c>
      <c r="V28" s="324" t="s">
        <v>368</v>
      </c>
      <c r="W28" s="190" t="s">
        <v>167</v>
      </c>
      <c r="X28" s="190" t="s">
        <v>1169</v>
      </c>
      <c r="Y28" s="169">
        <v>0.9</v>
      </c>
      <c r="Z28" s="304" t="s">
        <v>1170</v>
      </c>
      <c r="AA28" s="156">
        <f>(+Y28+T28+O28+J28)/4</f>
        <v>0.9</v>
      </c>
    </row>
    <row r="29" spans="1:27" ht="36">
      <c r="A29" s="181"/>
      <c r="B29" s="181"/>
      <c r="C29" s="184"/>
      <c r="D29" s="184"/>
      <c r="E29" s="184"/>
      <c r="F29" s="184"/>
      <c r="G29" s="26" t="s">
        <v>18</v>
      </c>
      <c r="H29" s="184"/>
      <c r="I29" s="184"/>
      <c r="J29" s="170"/>
      <c r="K29" s="321"/>
      <c r="L29" s="257"/>
      <c r="M29" s="184"/>
      <c r="N29" s="184"/>
      <c r="O29" s="170"/>
      <c r="P29" s="321"/>
      <c r="Q29" s="302"/>
      <c r="R29" s="184"/>
      <c r="S29" s="184"/>
      <c r="T29" s="170"/>
      <c r="U29" s="321"/>
      <c r="V29" s="324"/>
      <c r="W29" s="191"/>
      <c r="X29" s="191"/>
      <c r="Y29" s="170"/>
      <c r="Z29" s="305"/>
      <c r="AA29" s="252"/>
    </row>
    <row r="30" spans="1:27" ht="66.75" customHeight="1" thickBot="1">
      <c r="A30" s="181"/>
      <c r="B30" s="181"/>
      <c r="C30" s="185"/>
      <c r="D30" s="185"/>
      <c r="E30" s="185"/>
      <c r="F30" s="185"/>
      <c r="G30" s="28" t="s">
        <v>19</v>
      </c>
      <c r="H30" s="185"/>
      <c r="I30" s="185"/>
      <c r="J30" s="171"/>
      <c r="K30" s="322"/>
      <c r="L30" s="258"/>
      <c r="M30" s="185"/>
      <c r="N30" s="185"/>
      <c r="O30" s="171"/>
      <c r="P30" s="322"/>
      <c r="Q30" s="314"/>
      <c r="R30" s="185"/>
      <c r="S30" s="185"/>
      <c r="T30" s="171"/>
      <c r="U30" s="322"/>
      <c r="V30" s="325"/>
      <c r="W30" s="326"/>
      <c r="X30" s="326"/>
      <c r="Y30" s="171"/>
      <c r="Z30" s="323"/>
      <c r="AA30" s="252"/>
    </row>
    <row r="31" spans="1:27" ht="12.7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7">
        <f>SUM(AA10:AA30)/7</f>
        <v>0.830357142857143</v>
      </c>
    </row>
  </sheetData>
  <sheetProtection/>
  <mergeCells count="214">
    <mergeCell ref="I13:I15"/>
    <mergeCell ref="I16:I18"/>
    <mergeCell ref="I19:I21"/>
    <mergeCell ref="I22:I24"/>
    <mergeCell ref="I25:I27"/>
    <mergeCell ref="I28:I30"/>
    <mergeCell ref="R28:R30"/>
    <mergeCell ref="S28:S30"/>
    <mergeCell ref="Z28:Z30"/>
    <mergeCell ref="T28:T30"/>
    <mergeCell ref="U28:U30"/>
    <mergeCell ref="V28:V30"/>
    <mergeCell ref="W28:W30"/>
    <mergeCell ref="X28:X30"/>
    <mergeCell ref="Y28:Y30"/>
    <mergeCell ref="Q25:Q27"/>
    <mergeCell ref="H28:H30"/>
    <mergeCell ref="J28:J30"/>
    <mergeCell ref="K28:K30"/>
    <mergeCell ref="L28:L30"/>
    <mergeCell ref="M28:M30"/>
    <mergeCell ref="N28:N30"/>
    <mergeCell ref="O28:O30"/>
    <mergeCell ref="P28:P30"/>
    <mergeCell ref="Q28:Q30"/>
    <mergeCell ref="O25:O27"/>
    <mergeCell ref="W25:W27"/>
    <mergeCell ref="X25:X27"/>
    <mergeCell ref="Y25:Y27"/>
    <mergeCell ref="Z25:Z27"/>
    <mergeCell ref="A28:A30"/>
    <mergeCell ref="B28:B30"/>
    <mergeCell ref="C28:C30"/>
    <mergeCell ref="D28:D30"/>
    <mergeCell ref="E28:E30"/>
    <mergeCell ref="J25:J27"/>
    <mergeCell ref="R25:R27"/>
    <mergeCell ref="S25:S27"/>
    <mergeCell ref="T25:T27"/>
    <mergeCell ref="U25:U27"/>
    <mergeCell ref="V25:V27"/>
    <mergeCell ref="K25:K27"/>
    <mergeCell ref="L25:L27"/>
    <mergeCell ref="M25:M27"/>
    <mergeCell ref="N25:N27"/>
    <mergeCell ref="X22:X24"/>
    <mergeCell ref="Y22:Y24"/>
    <mergeCell ref="P25:P27"/>
    <mergeCell ref="Z22:Z24"/>
    <mergeCell ref="A25:A27"/>
    <mergeCell ref="B25:B27"/>
    <mergeCell ref="C25:C27"/>
    <mergeCell ref="D25:D27"/>
    <mergeCell ref="E25:E27"/>
    <mergeCell ref="H25:H27"/>
    <mergeCell ref="R22:R24"/>
    <mergeCell ref="S22:S24"/>
    <mergeCell ref="T22:T24"/>
    <mergeCell ref="U22:U24"/>
    <mergeCell ref="V22:V24"/>
    <mergeCell ref="W22:W24"/>
    <mergeCell ref="L22:L24"/>
    <mergeCell ref="M22:M24"/>
    <mergeCell ref="N22:N24"/>
    <mergeCell ref="O22:O24"/>
    <mergeCell ref="P22:P24"/>
    <mergeCell ref="Q22:Q24"/>
    <mergeCell ref="Z19:Z21"/>
    <mergeCell ref="A22:A24"/>
    <mergeCell ref="B22:B24"/>
    <mergeCell ref="C22:C24"/>
    <mergeCell ref="D22:D24"/>
    <mergeCell ref="E22:E24"/>
    <mergeCell ref="Q19:Q21"/>
    <mergeCell ref="H22:H24"/>
    <mergeCell ref="J22:J24"/>
    <mergeCell ref="K22:K24"/>
    <mergeCell ref="M19:M21"/>
    <mergeCell ref="N19:N21"/>
    <mergeCell ref="O19:O21"/>
    <mergeCell ref="W19:W21"/>
    <mergeCell ref="X19:X21"/>
    <mergeCell ref="Y19:Y21"/>
    <mergeCell ref="Z16:Z18"/>
    <mergeCell ref="A19:A21"/>
    <mergeCell ref="B19:B21"/>
    <mergeCell ref="C19:C21"/>
    <mergeCell ref="D19:D21"/>
    <mergeCell ref="E19:E21"/>
    <mergeCell ref="H19:H21"/>
    <mergeCell ref="J19:J21"/>
    <mergeCell ref="R19:R21"/>
    <mergeCell ref="S19:S21"/>
    <mergeCell ref="U16:U18"/>
    <mergeCell ref="V16:V18"/>
    <mergeCell ref="W16:W18"/>
    <mergeCell ref="X16:X18"/>
    <mergeCell ref="Y16:Y18"/>
    <mergeCell ref="P19:P21"/>
    <mergeCell ref="T19:T21"/>
    <mergeCell ref="U19:U21"/>
    <mergeCell ref="V19:V21"/>
    <mergeCell ref="O16:O18"/>
    <mergeCell ref="P16:P18"/>
    <mergeCell ref="Q16:Q18"/>
    <mergeCell ref="R16:R18"/>
    <mergeCell ref="S16:S18"/>
    <mergeCell ref="T16:T18"/>
    <mergeCell ref="H16:H18"/>
    <mergeCell ref="J16:J18"/>
    <mergeCell ref="K16:K18"/>
    <mergeCell ref="L16:L18"/>
    <mergeCell ref="M16:M18"/>
    <mergeCell ref="N16:N18"/>
    <mergeCell ref="W13:W15"/>
    <mergeCell ref="X13:X15"/>
    <mergeCell ref="Y13:Y15"/>
    <mergeCell ref="Z13:Z15"/>
    <mergeCell ref="A16:A18"/>
    <mergeCell ref="B16:B18"/>
    <mergeCell ref="C16:C18"/>
    <mergeCell ref="D16:D18"/>
    <mergeCell ref="E16:E18"/>
    <mergeCell ref="Q13:Q15"/>
    <mergeCell ref="S13:S15"/>
    <mergeCell ref="T13:T15"/>
    <mergeCell ref="U13:U15"/>
    <mergeCell ref="V13:V15"/>
    <mergeCell ref="K13:K15"/>
    <mergeCell ref="L13:L15"/>
    <mergeCell ref="M13:M15"/>
    <mergeCell ref="N13:N15"/>
    <mergeCell ref="O13:O15"/>
    <mergeCell ref="P13:P15"/>
    <mergeCell ref="Z10:Z12"/>
    <mergeCell ref="A13:A15"/>
    <mergeCell ref="B13:B15"/>
    <mergeCell ref="C13:C15"/>
    <mergeCell ref="D13:D15"/>
    <mergeCell ref="E13:E15"/>
    <mergeCell ref="H13:H15"/>
    <mergeCell ref="J13:J15"/>
    <mergeCell ref="R13:R15"/>
    <mergeCell ref="T10:T12"/>
    <mergeCell ref="U10:U12"/>
    <mergeCell ref="V10:V12"/>
    <mergeCell ref="W10:W12"/>
    <mergeCell ref="X10:X12"/>
    <mergeCell ref="Y10:Y12"/>
    <mergeCell ref="N10:N12"/>
    <mergeCell ref="O10:O12"/>
    <mergeCell ref="P10:P12"/>
    <mergeCell ref="Q10:Q12"/>
    <mergeCell ref="R10:R12"/>
    <mergeCell ref="S10:S12"/>
    <mergeCell ref="H10:H12"/>
    <mergeCell ref="J10:J12"/>
    <mergeCell ref="K10:K12"/>
    <mergeCell ref="L10:L12"/>
    <mergeCell ref="M10:M12"/>
    <mergeCell ref="I10:I12"/>
    <mergeCell ref="V8:W8"/>
    <mergeCell ref="X8:X9"/>
    <mergeCell ref="Y8:Y9"/>
    <mergeCell ref="Z8:Z9"/>
    <mergeCell ref="A10:A12"/>
    <mergeCell ref="B10:B12"/>
    <mergeCell ref="C10:C12"/>
    <mergeCell ref="D10:D12"/>
    <mergeCell ref="E10:E12"/>
    <mergeCell ref="O8:O9"/>
    <mergeCell ref="Q8:R8"/>
    <mergeCell ref="S8:S9"/>
    <mergeCell ref="T8:T9"/>
    <mergeCell ref="U8:U9"/>
    <mergeCell ref="F8:F9"/>
    <mergeCell ref="J8:J9"/>
    <mergeCell ref="K8:K9"/>
    <mergeCell ref="L8:M8"/>
    <mergeCell ref="A8:A9"/>
    <mergeCell ref="B8:B9"/>
    <mergeCell ref="C8:C9"/>
    <mergeCell ref="D8:D9"/>
    <mergeCell ref="E8:E9"/>
    <mergeCell ref="G8:G9"/>
    <mergeCell ref="C1:Z4"/>
    <mergeCell ref="A5:B5"/>
    <mergeCell ref="C5:Z5"/>
    <mergeCell ref="A6:Z6"/>
    <mergeCell ref="A7:K7"/>
    <mergeCell ref="L7:P7"/>
    <mergeCell ref="Q7:U7"/>
    <mergeCell ref="V7:Z7"/>
    <mergeCell ref="A1:B4"/>
    <mergeCell ref="AA8:AA9"/>
    <mergeCell ref="F10:F12"/>
    <mergeCell ref="AA10:AA12"/>
    <mergeCell ref="F13:F15"/>
    <mergeCell ref="AA13:AA15"/>
    <mergeCell ref="F16:F18"/>
    <mergeCell ref="AA16:AA18"/>
    <mergeCell ref="N8:N9"/>
    <mergeCell ref="H8:I8"/>
    <mergeCell ref="P8:P9"/>
    <mergeCell ref="F28:F30"/>
    <mergeCell ref="AA28:AA30"/>
    <mergeCell ref="F19:F21"/>
    <mergeCell ref="AA19:AA21"/>
    <mergeCell ref="F22:F24"/>
    <mergeCell ref="AA22:AA24"/>
    <mergeCell ref="F25:F27"/>
    <mergeCell ref="AA25:AA27"/>
    <mergeCell ref="K19:K21"/>
    <mergeCell ref="L19:L21"/>
  </mergeCell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AB34"/>
  <sheetViews>
    <sheetView zoomScalePageLayoutView="0" workbookViewId="0" topLeftCell="U1">
      <selection activeCell="AA10" sqref="AA10:AA12"/>
    </sheetView>
  </sheetViews>
  <sheetFormatPr defaultColWidth="26.421875" defaultRowHeight="15"/>
  <cols>
    <col min="1" max="1" width="33.421875" style="69" customWidth="1"/>
    <col min="2" max="2" width="41.140625" style="69" customWidth="1"/>
    <col min="3" max="16384" width="26.421875" style="69" customWidth="1"/>
  </cols>
  <sheetData>
    <row r="1" spans="1:28" ht="15" customHeight="1">
      <c r="A1" s="328"/>
      <c r="B1" s="329" t="s">
        <v>372</v>
      </c>
      <c r="C1" s="329"/>
      <c r="D1" s="329"/>
      <c r="E1" s="329"/>
      <c r="F1" s="329"/>
      <c r="G1" s="329"/>
      <c r="H1" s="329"/>
      <c r="I1" s="329"/>
      <c r="J1" s="329"/>
      <c r="K1" s="329"/>
      <c r="L1" s="329"/>
      <c r="M1" s="329"/>
      <c r="N1" s="329"/>
      <c r="O1" s="329"/>
      <c r="P1" s="329"/>
      <c r="Q1" s="329"/>
      <c r="R1" s="329"/>
      <c r="S1" s="329"/>
      <c r="T1" s="329"/>
      <c r="U1" s="329"/>
      <c r="V1" s="329"/>
      <c r="W1" s="329"/>
      <c r="X1" s="329"/>
      <c r="Y1" s="329"/>
      <c r="Z1" s="330"/>
      <c r="AB1" s="70"/>
    </row>
    <row r="2" spans="1:28" ht="12.75">
      <c r="A2" s="328"/>
      <c r="B2" s="331"/>
      <c r="C2" s="331"/>
      <c r="D2" s="331"/>
      <c r="E2" s="331"/>
      <c r="F2" s="331"/>
      <c r="G2" s="331"/>
      <c r="H2" s="331"/>
      <c r="I2" s="331"/>
      <c r="J2" s="331"/>
      <c r="K2" s="331"/>
      <c r="L2" s="331"/>
      <c r="M2" s="331"/>
      <c r="N2" s="331"/>
      <c r="O2" s="331"/>
      <c r="P2" s="331"/>
      <c r="Q2" s="331"/>
      <c r="R2" s="331"/>
      <c r="S2" s="331"/>
      <c r="T2" s="331"/>
      <c r="U2" s="331"/>
      <c r="V2" s="331"/>
      <c r="W2" s="331"/>
      <c r="X2" s="331"/>
      <c r="Y2" s="331"/>
      <c r="Z2" s="332"/>
      <c r="AB2" s="70"/>
    </row>
    <row r="3" spans="1:28" ht="12.75">
      <c r="A3" s="328"/>
      <c r="B3" s="331"/>
      <c r="C3" s="331"/>
      <c r="D3" s="331"/>
      <c r="E3" s="331"/>
      <c r="F3" s="331"/>
      <c r="G3" s="331"/>
      <c r="H3" s="331"/>
      <c r="I3" s="331"/>
      <c r="J3" s="331"/>
      <c r="K3" s="331"/>
      <c r="L3" s="331"/>
      <c r="M3" s="331"/>
      <c r="N3" s="331"/>
      <c r="O3" s="331"/>
      <c r="P3" s="331"/>
      <c r="Q3" s="331"/>
      <c r="R3" s="331"/>
      <c r="S3" s="331"/>
      <c r="T3" s="331"/>
      <c r="U3" s="331"/>
      <c r="V3" s="331"/>
      <c r="W3" s="331"/>
      <c r="X3" s="331"/>
      <c r="Y3" s="331"/>
      <c r="Z3" s="332"/>
      <c r="AB3" s="70"/>
    </row>
    <row r="4" spans="1:28" ht="31.5" customHeight="1">
      <c r="A4" s="328"/>
      <c r="B4" s="333"/>
      <c r="C4" s="333"/>
      <c r="D4" s="333"/>
      <c r="E4" s="333"/>
      <c r="F4" s="333"/>
      <c r="G4" s="333"/>
      <c r="H4" s="333"/>
      <c r="I4" s="333"/>
      <c r="J4" s="333"/>
      <c r="K4" s="333"/>
      <c r="L4" s="333"/>
      <c r="M4" s="333"/>
      <c r="N4" s="333"/>
      <c r="O4" s="333"/>
      <c r="P4" s="333"/>
      <c r="Q4" s="333"/>
      <c r="R4" s="333"/>
      <c r="S4" s="333"/>
      <c r="T4" s="333"/>
      <c r="U4" s="333"/>
      <c r="V4" s="333"/>
      <c r="W4" s="333"/>
      <c r="X4" s="333"/>
      <c r="Y4" s="333"/>
      <c r="Z4" s="334"/>
      <c r="AB4" s="70"/>
    </row>
    <row r="5" spans="1:28" ht="21" customHeight="1">
      <c r="A5" s="352" t="s">
        <v>0</v>
      </c>
      <c r="B5" s="353"/>
      <c r="C5" s="272"/>
      <c r="D5" s="272"/>
      <c r="E5" s="272"/>
      <c r="F5" s="272"/>
      <c r="G5" s="272"/>
      <c r="H5" s="272"/>
      <c r="I5" s="272"/>
      <c r="J5" s="272"/>
      <c r="K5" s="272"/>
      <c r="L5" s="272"/>
      <c r="M5" s="272"/>
      <c r="N5" s="272"/>
      <c r="O5" s="272"/>
      <c r="P5" s="272"/>
      <c r="Q5" s="272"/>
      <c r="R5" s="272"/>
      <c r="S5" s="272"/>
      <c r="T5" s="272"/>
      <c r="U5" s="272"/>
      <c r="V5" s="272"/>
      <c r="W5" s="272"/>
      <c r="X5" s="272"/>
      <c r="Y5" s="272"/>
      <c r="Z5" s="273"/>
      <c r="AB5" s="70"/>
    </row>
    <row r="6" spans="1:28" ht="15" customHeight="1" thickBot="1">
      <c r="A6" s="354" t="s">
        <v>1172</v>
      </c>
      <c r="B6" s="276"/>
      <c r="C6" s="276"/>
      <c r="D6" s="276"/>
      <c r="E6" s="276"/>
      <c r="F6" s="276"/>
      <c r="G6" s="276"/>
      <c r="H6" s="276"/>
      <c r="I6" s="276"/>
      <c r="J6" s="276"/>
      <c r="K6" s="276"/>
      <c r="L6" s="276"/>
      <c r="M6" s="276"/>
      <c r="N6" s="276"/>
      <c r="O6" s="276"/>
      <c r="P6" s="276"/>
      <c r="Q6" s="276"/>
      <c r="R6" s="276"/>
      <c r="S6" s="276"/>
      <c r="T6" s="276"/>
      <c r="U6" s="276"/>
      <c r="V6" s="276"/>
      <c r="W6" s="276"/>
      <c r="X6" s="276"/>
      <c r="Y6" s="276"/>
      <c r="Z6" s="277"/>
      <c r="AB6" s="70"/>
    </row>
    <row r="7" spans="1:28" ht="15.75" customHeight="1" thickBot="1">
      <c r="A7" s="355"/>
      <c r="B7" s="356"/>
      <c r="C7" s="356"/>
      <c r="D7" s="356"/>
      <c r="E7" s="356"/>
      <c r="F7" s="356"/>
      <c r="G7" s="357" t="s">
        <v>22</v>
      </c>
      <c r="H7" s="358"/>
      <c r="I7" s="358"/>
      <c r="J7" s="358"/>
      <c r="K7" s="359"/>
      <c r="L7" s="360" t="s">
        <v>23</v>
      </c>
      <c r="M7" s="361"/>
      <c r="N7" s="361"/>
      <c r="O7" s="361"/>
      <c r="P7" s="362"/>
      <c r="Q7" s="363" t="s">
        <v>24</v>
      </c>
      <c r="R7" s="364"/>
      <c r="S7" s="364"/>
      <c r="T7" s="364"/>
      <c r="U7" s="365"/>
      <c r="V7" s="366" t="s">
        <v>25</v>
      </c>
      <c r="W7" s="367"/>
      <c r="X7" s="367"/>
      <c r="Y7" s="367"/>
      <c r="Z7" s="368"/>
      <c r="AB7" s="70"/>
    </row>
    <row r="8" spans="1:28" ht="20.25" customHeight="1">
      <c r="A8" s="343" t="s">
        <v>20</v>
      </c>
      <c r="B8" s="340" t="s">
        <v>2</v>
      </c>
      <c r="C8" s="340" t="s">
        <v>21</v>
      </c>
      <c r="D8" s="340" t="s">
        <v>4</v>
      </c>
      <c r="E8" s="340" t="s">
        <v>5</v>
      </c>
      <c r="F8" s="341" t="s">
        <v>6</v>
      </c>
      <c r="G8" s="343" t="s">
        <v>7</v>
      </c>
      <c r="H8" s="340"/>
      <c r="I8" s="48"/>
      <c r="J8" s="338" t="s">
        <v>11</v>
      </c>
      <c r="K8" s="259" t="s">
        <v>8</v>
      </c>
      <c r="L8" s="343" t="s">
        <v>7</v>
      </c>
      <c r="M8" s="340"/>
      <c r="N8" s="340" t="s">
        <v>3</v>
      </c>
      <c r="O8" s="338" t="s">
        <v>12</v>
      </c>
      <c r="P8" s="259" t="s">
        <v>8</v>
      </c>
      <c r="Q8" s="343" t="s">
        <v>7</v>
      </c>
      <c r="R8" s="340"/>
      <c r="S8" s="340" t="s">
        <v>3</v>
      </c>
      <c r="T8" s="338" t="s">
        <v>13</v>
      </c>
      <c r="U8" s="259" t="s">
        <v>8</v>
      </c>
      <c r="V8" s="343" t="s">
        <v>7</v>
      </c>
      <c r="W8" s="340"/>
      <c r="X8" s="340" t="s">
        <v>3</v>
      </c>
      <c r="Y8" s="338" t="s">
        <v>14</v>
      </c>
      <c r="Z8" s="259" t="s">
        <v>8</v>
      </c>
      <c r="AA8" s="158" t="s">
        <v>1157</v>
      </c>
      <c r="AB8" s="70"/>
    </row>
    <row r="9" spans="1:28" ht="68.25" customHeight="1">
      <c r="A9" s="345"/>
      <c r="B9" s="158"/>
      <c r="C9" s="158"/>
      <c r="D9" s="158"/>
      <c r="E9" s="158"/>
      <c r="F9" s="342"/>
      <c r="G9" s="15" t="s">
        <v>9</v>
      </c>
      <c r="H9" s="55" t="s">
        <v>10</v>
      </c>
      <c r="I9" s="49" t="s">
        <v>3</v>
      </c>
      <c r="J9" s="339"/>
      <c r="K9" s="260"/>
      <c r="L9" s="13" t="s">
        <v>9</v>
      </c>
      <c r="M9" s="55" t="s">
        <v>10</v>
      </c>
      <c r="N9" s="158"/>
      <c r="O9" s="339"/>
      <c r="P9" s="260"/>
      <c r="Q9" s="13" t="s">
        <v>9</v>
      </c>
      <c r="R9" s="55" t="s">
        <v>10</v>
      </c>
      <c r="S9" s="158"/>
      <c r="T9" s="339"/>
      <c r="U9" s="260"/>
      <c r="V9" s="13" t="s">
        <v>9</v>
      </c>
      <c r="W9" s="55" t="s">
        <v>10</v>
      </c>
      <c r="X9" s="158"/>
      <c r="Y9" s="339"/>
      <c r="Z9" s="260"/>
      <c r="AA9" s="158"/>
      <c r="AB9" s="70"/>
    </row>
    <row r="10" spans="1:28" ht="48.75" customHeight="1">
      <c r="A10" s="179" t="s">
        <v>168</v>
      </c>
      <c r="B10" s="181" t="s">
        <v>139</v>
      </c>
      <c r="C10" s="203" t="s">
        <v>169</v>
      </c>
      <c r="D10" s="181" t="s">
        <v>15</v>
      </c>
      <c r="E10" s="181" t="s">
        <v>16</v>
      </c>
      <c r="F10" s="62" t="s">
        <v>17</v>
      </c>
      <c r="G10" s="205" t="s">
        <v>170</v>
      </c>
      <c r="H10" s="181" t="s">
        <v>640</v>
      </c>
      <c r="I10" s="203" t="s">
        <v>641</v>
      </c>
      <c r="J10" s="161">
        <v>0.8</v>
      </c>
      <c r="K10" s="349" t="s">
        <v>639</v>
      </c>
      <c r="L10" s="256" t="s">
        <v>170</v>
      </c>
      <c r="M10" s="177" t="s">
        <v>640</v>
      </c>
      <c r="N10" s="177" t="s">
        <v>642</v>
      </c>
      <c r="O10" s="161">
        <v>0.8</v>
      </c>
      <c r="P10" s="344" t="s">
        <v>643</v>
      </c>
      <c r="Q10" s="205" t="s">
        <v>170</v>
      </c>
      <c r="R10" s="181" t="s">
        <v>640</v>
      </c>
      <c r="S10" s="181" t="s">
        <v>642</v>
      </c>
      <c r="T10" s="161">
        <v>0.8</v>
      </c>
      <c r="U10" s="369" t="s">
        <v>947</v>
      </c>
      <c r="V10" s="298" t="s">
        <v>170</v>
      </c>
      <c r="W10" s="159" t="s">
        <v>640</v>
      </c>
      <c r="X10" s="159" t="s">
        <v>642</v>
      </c>
      <c r="Y10" s="161">
        <v>0.8</v>
      </c>
      <c r="Z10" s="370" t="s">
        <v>1292</v>
      </c>
      <c r="AA10" s="327">
        <f>+(Y10+T10+O10+J10)/4</f>
        <v>0.8</v>
      </c>
      <c r="AB10" s="70"/>
    </row>
    <row r="11" spans="1:28" ht="24">
      <c r="A11" s="179"/>
      <c r="B11" s="181"/>
      <c r="C11" s="184"/>
      <c r="D11" s="181"/>
      <c r="E11" s="181"/>
      <c r="F11" s="17" t="s">
        <v>18</v>
      </c>
      <c r="G11" s="206"/>
      <c r="H11" s="181"/>
      <c r="I11" s="184"/>
      <c r="J11" s="335"/>
      <c r="K11" s="350"/>
      <c r="L11" s="257"/>
      <c r="M11" s="177"/>
      <c r="N11" s="177"/>
      <c r="O11" s="161"/>
      <c r="P11" s="344"/>
      <c r="Q11" s="206"/>
      <c r="R11" s="181"/>
      <c r="S11" s="181"/>
      <c r="T11" s="161"/>
      <c r="U11" s="369"/>
      <c r="V11" s="299"/>
      <c r="W11" s="159"/>
      <c r="X11" s="159"/>
      <c r="Y11" s="161"/>
      <c r="Z11" s="370"/>
      <c r="AA11" s="252"/>
      <c r="AB11" s="70"/>
    </row>
    <row r="12" spans="1:28" ht="138.75" customHeight="1">
      <c r="A12" s="179"/>
      <c r="B12" s="181"/>
      <c r="C12" s="204"/>
      <c r="D12" s="181"/>
      <c r="E12" s="181"/>
      <c r="F12" s="18" t="s">
        <v>19</v>
      </c>
      <c r="G12" s="207"/>
      <c r="H12" s="181"/>
      <c r="I12" s="204"/>
      <c r="J12" s="335"/>
      <c r="K12" s="351"/>
      <c r="L12" s="297"/>
      <c r="M12" s="177"/>
      <c r="N12" s="177"/>
      <c r="O12" s="161"/>
      <c r="P12" s="344"/>
      <c r="Q12" s="207"/>
      <c r="R12" s="181"/>
      <c r="S12" s="181"/>
      <c r="T12" s="161"/>
      <c r="U12" s="369"/>
      <c r="V12" s="300"/>
      <c r="W12" s="159"/>
      <c r="X12" s="159"/>
      <c r="Y12" s="161"/>
      <c r="Z12" s="370"/>
      <c r="AA12" s="252"/>
      <c r="AB12" s="78"/>
    </row>
    <row r="13" spans="1:28" ht="31.5" customHeight="1">
      <c r="A13" s="179" t="s">
        <v>171</v>
      </c>
      <c r="B13" s="181" t="s">
        <v>140</v>
      </c>
      <c r="C13" s="181" t="s">
        <v>373</v>
      </c>
      <c r="D13" s="181" t="s">
        <v>15</v>
      </c>
      <c r="E13" s="181" t="s">
        <v>16</v>
      </c>
      <c r="F13" s="62" t="s">
        <v>17</v>
      </c>
      <c r="G13" s="179" t="s">
        <v>172</v>
      </c>
      <c r="H13" s="181" t="s">
        <v>644</v>
      </c>
      <c r="I13" s="203" t="s">
        <v>645</v>
      </c>
      <c r="J13" s="161">
        <v>0.8</v>
      </c>
      <c r="K13" s="349" t="s">
        <v>646</v>
      </c>
      <c r="L13" s="337" t="s">
        <v>172</v>
      </c>
      <c r="M13" s="177" t="s">
        <v>644</v>
      </c>
      <c r="N13" s="177" t="s">
        <v>647</v>
      </c>
      <c r="O13" s="372">
        <v>0.9</v>
      </c>
      <c r="P13" s="346" t="s">
        <v>646</v>
      </c>
      <c r="Q13" s="179" t="s">
        <v>172</v>
      </c>
      <c r="R13" s="181" t="s">
        <v>644</v>
      </c>
      <c r="S13" s="181" t="s">
        <v>647</v>
      </c>
      <c r="T13" s="372">
        <v>0.95</v>
      </c>
      <c r="U13" s="349" t="s">
        <v>948</v>
      </c>
      <c r="V13" s="324" t="s">
        <v>172</v>
      </c>
      <c r="W13" s="159" t="s">
        <v>644</v>
      </c>
      <c r="X13" s="159" t="s">
        <v>647</v>
      </c>
      <c r="Y13" s="372">
        <v>0.95</v>
      </c>
      <c r="Z13" s="310" t="s">
        <v>991</v>
      </c>
      <c r="AA13" s="327">
        <f>+(Y13+T13+O13+J13)/4</f>
        <v>0.8999999999999999</v>
      </c>
      <c r="AB13" s="78"/>
    </row>
    <row r="14" spans="1:28" ht="24">
      <c r="A14" s="179"/>
      <c r="B14" s="181"/>
      <c r="C14" s="181"/>
      <c r="D14" s="181"/>
      <c r="E14" s="181"/>
      <c r="F14" s="17" t="s">
        <v>18</v>
      </c>
      <c r="G14" s="179"/>
      <c r="H14" s="181"/>
      <c r="I14" s="184"/>
      <c r="J14" s="335"/>
      <c r="K14" s="350"/>
      <c r="L14" s="337"/>
      <c r="M14" s="177"/>
      <c r="N14" s="177"/>
      <c r="O14" s="373"/>
      <c r="P14" s="347"/>
      <c r="Q14" s="179"/>
      <c r="R14" s="181"/>
      <c r="S14" s="181"/>
      <c r="T14" s="373"/>
      <c r="U14" s="350"/>
      <c r="V14" s="324"/>
      <c r="W14" s="159"/>
      <c r="X14" s="159"/>
      <c r="Y14" s="373"/>
      <c r="Z14" s="311"/>
      <c r="AA14" s="252"/>
      <c r="AB14" s="78"/>
    </row>
    <row r="15" spans="1:28" ht="75.75" customHeight="1">
      <c r="A15" s="179"/>
      <c r="B15" s="203"/>
      <c r="C15" s="203"/>
      <c r="D15" s="181"/>
      <c r="E15" s="181"/>
      <c r="F15" s="18" t="s">
        <v>19</v>
      </c>
      <c r="G15" s="179"/>
      <c r="H15" s="181"/>
      <c r="I15" s="204"/>
      <c r="J15" s="371"/>
      <c r="K15" s="351"/>
      <c r="L15" s="337"/>
      <c r="M15" s="177"/>
      <c r="N15" s="177"/>
      <c r="O15" s="373"/>
      <c r="P15" s="348"/>
      <c r="Q15" s="179"/>
      <c r="R15" s="181"/>
      <c r="S15" s="181"/>
      <c r="T15" s="373"/>
      <c r="U15" s="351"/>
      <c r="V15" s="324"/>
      <c r="W15" s="159"/>
      <c r="X15" s="159"/>
      <c r="Y15" s="373"/>
      <c r="Z15" s="312"/>
      <c r="AA15" s="252"/>
      <c r="AB15" s="78"/>
    </row>
    <row r="16" spans="1:28" ht="31.5" customHeight="1">
      <c r="A16" s="205" t="s">
        <v>374</v>
      </c>
      <c r="B16" s="181" t="s">
        <v>51</v>
      </c>
      <c r="C16" s="181" t="s">
        <v>375</v>
      </c>
      <c r="D16" s="181" t="s">
        <v>15</v>
      </c>
      <c r="E16" s="181" t="s">
        <v>16</v>
      </c>
      <c r="F16" s="62" t="s">
        <v>17</v>
      </c>
      <c r="G16" s="179" t="s">
        <v>376</v>
      </c>
      <c r="H16" s="181" t="s">
        <v>377</v>
      </c>
      <c r="I16" s="203" t="s">
        <v>648</v>
      </c>
      <c r="J16" s="161">
        <v>0.8</v>
      </c>
      <c r="K16" s="369" t="s">
        <v>649</v>
      </c>
      <c r="L16" s="337" t="s">
        <v>376</v>
      </c>
      <c r="M16" s="177" t="s">
        <v>377</v>
      </c>
      <c r="N16" s="177" t="s">
        <v>949</v>
      </c>
      <c r="O16" s="161">
        <v>0.8</v>
      </c>
      <c r="P16" s="346" t="s">
        <v>950</v>
      </c>
      <c r="Q16" s="179" t="s">
        <v>376</v>
      </c>
      <c r="R16" s="181" t="s">
        <v>377</v>
      </c>
      <c r="S16" s="181" t="s">
        <v>949</v>
      </c>
      <c r="T16" s="161">
        <v>0.85</v>
      </c>
      <c r="U16" s="349" t="s">
        <v>649</v>
      </c>
      <c r="V16" s="324" t="s">
        <v>378</v>
      </c>
      <c r="W16" s="159" t="s">
        <v>377</v>
      </c>
      <c r="X16" s="159" t="s">
        <v>949</v>
      </c>
      <c r="Y16" s="161">
        <v>0.85</v>
      </c>
      <c r="Z16" s="310" t="s">
        <v>1287</v>
      </c>
      <c r="AA16" s="327">
        <f>+(Y16+T16+O16+J16)/4</f>
        <v>0.825</v>
      </c>
      <c r="AB16" s="78"/>
    </row>
    <row r="17" spans="1:28" ht="24">
      <c r="A17" s="206"/>
      <c r="B17" s="181"/>
      <c r="C17" s="181"/>
      <c r="D17" s="181"/>
      <c r="E17" s="181"/>
      <c r="F17" s="17" t="s">
        <v>18</v>
      </c>
      <c r="G17" s="179"/>
      <c r="H17" s="181"/>
      <c r="I17" s="184"/>
      <c r="J17" s="335"/>
      <c r="K17" s="369"/>
      <c r="L17" s="337"/>
      <c r="M17" s="177"/>
      <c r="N17" s="177"/>
      <c r="O17" s="335"/>
      <c r="P17" s="347"/>
      <c r="Q17" s="179"/>
      <c r="R17" s="181"/>
      <c r="S17" s="181"/>
      <c r="T17" s="335"/>
      <c r="U17" s="350"/>
      <c r="V17" s="324"/>
      <c r="W17" s="159"/>
      <c r="X17" s="159"/>
      <c r="Y17" s="335"/>
      <c r="Z17" s="311"/>
      <c r="AA17" s="252"/>
      <c r="AB17" s="78"/>
    </row>
    <row r="18" spans="1:28" ht="61.5" customHeight="1">
      <c r="A18" s="206"/>
      <c r="B18" s="181"/>
      <c r="C18" s="203"/>
      <c r="D18" s="203"/>
      <c r="E18" s="203"/>
      <c r="F18" s="20" t="s">
        <v>19</v>
      </c>
      <c r="G18" s="205"/>
      <c r="H18" s="203"/>
      <c r="I18" s="204"/>
      <c r="J18" s="371"/>
      <c r="K18" s="349"/>
      <c r="L18" s="256"/>
      <c r="M18" s="174"/>
      <c r="N18" s="174"/>
      <c r="O18" s="371"/>
      <c r="P18" s="348"/>
      <c r="Q18" s="205"/>
      <c r="R18" s="203"/>
      <c r="S18" s="203"/>
      <c r="T18" s="371"/>
      <c r="U18" s="351"/>
      <c r="V18" s="298"/>
      <c r="W18" s="190"/>
      <c r="X18" s="190"/>
      <c r="Y18" s="371"/>
      <c r="Z18" s="312"/>
      <c r="AA18" s="252"/>
      <c r="AB18" s="78"/>
    </row>
    <row r="19" spans="1:28" ht="31.5" customHeight="1">
      <c r="A19" s="179" t="s">
        <v>753</v>
      </c>
      <c r="B19" s="181" t="s">
        <v>754</v>
      </c>
      <c r="C19" s="181" t="s">
        <v>379</v>
      </c>
      <c r="D19" s="181" t="s">
        <v>15</v>
      </c>
      <c r="E19" s="181" t="s">
        <v>16</v>
      </c>
      <c r="F19" s="62" t="s">
        <v>17</v>
      </c>
      <c r="G19" s="179" t="s">
        <v>380</v>
      </c>
      <c r="H19" s="181" t="s">
        <v>381</v>
      </c>
      <c r="I19" s="203" t="s">
        <v>382</v>
      </c>
      <c r="J19" s="161">
        <v>0.8</v>
      </c>
      <c r="K19" s="369" t="s">
        <v>755</v>
      </c>
      <c r="L19" s="337" t="s">
        <v>380</v>
      </c>
      <c r="M19" s="177" t="s">
        <v>381</v>
      </c>
      <c r="N19" s="177" t="s">
        <v>650</v>
      </c>
      <c r="O19" s="161">
        <v>0.8</v>
      </c>
      <c r="P19" s="344" t="s">
        <v>651</v>
      </c>
      <c r="Q19" s="179" t="s">
        <v>380</v>
      </c>
      <c r="R19" s="181" t="s">
        <v>381</v>
      </c>
      <c r="S19" s="181" t="s">
        <v>650</v>
      </c>
      <c r="T19" s="161">
        <v>0.8</v>
      </c>
      <c r="U19" s="369" t="s">
        <v>651</v>
      </c>
      <c r="V19" s="324" t="s">
        <v>380</v>
      </c>
      <c r="W19" s="159" t="s">
        <v>381</v>
      </c>
      <c r="X19" s="159" t="s">
        <v>650</v>
      </c>
      <c r="Y19" s="161">
        <v>0.8</v>
      </c>
      <c r="Z19" s="370" t="s">
        <v>1288</v>
      </c>
      <c r="AA19" s="327">
        <f>+(Y19+T19+O19+J19)/4</f>
        <v>0.8</v>
      </c>
      <c r="AB19" s="78"/>
    </row>
    <row r="20" spans="1:28" ht="45" customHeight="1">
      <c r="A20" s="179"/>
      <c r="B20" s="181"/>
      <c r="C20" s="181"/>
      <c r="D20" s="181"/>
      <c r="E20" s="181"/>
      <c r="F20" s="17" t="s">
        <v>18</v>
      </c>
      <c r="G20" s="179"/>
      <c r="H20" s="181"/>
      <c r="I20" s="184"/>
      <c r="J20" s="335"/>
      <c r="K20" s="369"/>
      <c r="L20" s="337"/>
      <c r="M20" s="177"/>
      <c r="N20" s="177"/>
      <c r="O20" s="335"/>
      <c r="P20" s="344"/>
      <c r="Q20" s="179"/>
      <c r="R20" s="181"/>
      <c r="S20" s="181"/>
      <c r="T20" s="335"/>
      <c r="U20" s="369"/>
      <c r="V20" s="324"/>
      <c r="W20" s="159"/>
      <c r="X20" s="159"/>
      <c r="Y20" s="335"/>
      <c r="Z20" s="370"/>
      <c r="AA20" s="252"/>
      <c r="AB20" s="78"/>
    </row>
    <row r="21" spans="1:28" ht="73.5" customHeight="1">
      <c r="A21" s="179"/>
      <c r="B21" s="203"/>
      <c r="C21" s="181"/>
      <c r="D21" s="181"/>
      <c r="E21" s="181"/>
      <c r="F21" s="18" t="s">
        <v>19</v>
      </c>
      <c r="G21" s="179"/>
      <c r="H21" s="181"/>
      <c r="I21" s="204"/>
      <c r="J21" s="335"/>
      <c r="K21" s="369"/>
      <c r="L21" s="337"/>
      <c r="M21" s="177"/>
      <c r="N21" s="177"/>
      <c r="O21" s="335"/>
      <c r="P21" s="344"/>
      <c r="Q21" s="179"/>
      <c r="R21" s="181"/>
      <c r="S21" s="181"/>
      <c r="T21" s="335"/>
      <c r="U21" s="369"/>
      <c r="V21" s="324"/>
      <c r="W21" s="159"/>
      <c r="X21" s="159"/>
      <c r="Y21" s="335"/>
      <c r="Z21" s="370"/>
      <c r="AA21" s="252"/>
      <c r="AB21" s="78"/>
    </row>
    <row r="22" spans="1:28" ht="31.5" customHeight="1">
      <c r="A22" s="179" t="s">
        <v>52</v>
      </c>
      <c r="B22" s="181" t="s">
        <v>51</v>
      </c>
      <c r="C22" s="181" t="s">
        <v>53</v>
      </c>
      <c r="D22" s="181" t="s">
        <v>15</v>
      </c>
      <c r="E22" s="181" t="s">
        <v>16</v>
      </c>
      <c r="F22" s="62" t="s">
        <v>17</v>
      </c>
      <c r="G22" s="179" t="s">
        <v>54</v>
      </c>
      <c r="H22" s="181" t="s">
        <v>383</v>
      </c>
      <c r="I22" s="181" t="s">
        <v>384</v>
      </c>
      <c r="J22" s="161">
        <v>0.8</v>
      </c>
      <c r="K22" s="369" t="s">
        <v>652</v>
      </c>
      <c r="L22" s="337" t="s">
        <v>54</v>
      </c>
      <c r="M22" s="177" t="s">
        <v>383</v>
      </c>
      <c r="N22" s="177" t="s">
        <v>385</v>
      </c>
      <c r="O22" s="161">
        <v>0.8</v>
      </c>
      <c r="P22" s="344" t="s">
        <v>653</v>
      </c>
      <c r="Q22" s="179" t="s">
        <v>54</v>
      </c>
      <c r="R22" s="181" t="s">
        <v>383</v>
      </c>
      <c r="S22" s="181" t="s">
        <v>843</v>
      </c>
      <c r="T22" s="161">
        <v>0.85</v>
      </c>
      <c r="U22" s="369" t="s">
        <v>653</v>
      </c>
      <c r="V22" s="324" t="s">
        <v>54</v>
      </c>
      <c r="W22" s="159" t="s">
        <v>383</v>
      </c>
      <c r="X22" s="159" t="s">
        <v>1002</v>
      </c>
      <c r="Y22" s="161">
        <v>0.85</v>
      </c>
      <c r="Z22" s="370" t="s">
        <v>653</v>
      </c>
      <c r="AA22" s="327">
        <f>+(Y22+T22+O22+J22)/4</f>
        <v>0.825</v>
      </c>
      <c r="AB22" s="78"/>
    </row>
    <row r="23" spans="1:28" ht="24">
      <c r="A23" s="179"/>
      <c r="B23" s="181"/>
      <c r="C23" s="181"/>
      <c r="D23" s="181"/>
      <c r="E23" s="181"/>
      <c r="F23" s="17" t="s">
        <v>18</v>
      </c>
      <c r="G23" s="179"/>
      <c r="H23" s="181"/>
      <c r="I23" s="181"/>
      <c r="J23" s="335"/>
      <c r="K23" s="369"/>
      <c r="L23" s="337"/>
      <c r="M23" s="177"/>
      <c r="N23" s="177"/>
      <c r="O23" s="335"/>
      <c r="P23" s="344"/>
      <c r="Q23" s="179"/>
      <c r="R23" s="181"/>
      <c r="S23" s="181"/>
      <c r="T23" s="335"/>
      <c r="U23" s="369"/>
      <c r="V23" s="324"/>
      <c r="W23" s="159"/>
      <c r="X23" s="159"/>
      <c r="Y23" s="335"/>
      <c r="Z23" s="370"/>
      <c r="AA23" s="252"/>
      <c r="AB23" s="78"/>
    </row>
    <row r="24" spans="1:28" ht="86.25" customHeight="1">
      <c r="A24" s="179"/>
      <c r="B24" s="181"/>
      <c r="C24" s="181"/>
      <c r="D24" s="181"/>
      <c r="E24" s="181"/>
      <c r="F24" s="18" t="s">
        <v>19</v>
      </c>
      <c r="G24" s="179"/>
      <c r="H24" s="181"/>
      <c r="I24" s="181"/>
      <c r="J24" s="335"/>
      <c r="K24" s="369"/>
      <c r="L24" s="337"/>
      <c r="M24" s="177"/>
      <c r="N24" s="177"/>
      <c r="O24" s="335"/>
      <c r="P24" s="344"/>
      <c r="Q24" s="179"/>
      <c r="R24" s="181"/>
      <c r="S24" s="181"/>
      <c r="T24" s="335"/>
      <c r="U24" s="369"/>
      <c r="V24" s="324"/>
      <c r="W24" s="159"/>
      <c r="X24" s="159"/>
      <c r="Y24" s="335"/>
      <c r="Z24" s="370"/>
      <c r="AA24" s="252"/>
      <c r="AB24" s="78"/>
    </row>
    <row r="25" spans="1:28" ht="30.75" customHeight="1">
      <c r="A25" s="179" t="s">
        <v>386</v>
      </c>
      <c r="B25" s="181" t="s">
        <v>654</v>
      </c>
      <c r="C25" s="181" t="s">
        <v>173</v>
      </c>
      <c r="D25" s="181" t="s">
        <v>15</v>
      </c>
      <c r="E25" s="181" t="s">
        <v>16</v>
      </c>
      <c r="F25" s="62" t="s">
        <v>17</v>
      </c>
      <c r="G25" s="179" t="s">
        <v>387</v>
      </c>
      <c r="H25" s="181" t="s">
        <v>388</v>
      </c>
      <c r="I25" s="181" t="s">
        <v>384</v>
      </c>
      <c r="J25" s="161">
        <v>0.8</v>
      </c>
      <c r="K25" s="369" t="s">
        <v>655</v>
      </c>
      <c r="L25" s="256" t="s">
        <v>387</v>
      </c>
      <c r="M25" s="177" t="s">
        <v>388</v>
      </c>
      <c r="N25" s="177" t="s">
        <v>385</v>
      </c>
      <c r="O25" s="161">
        <v>0.8</v>
      </c>
      <c r="P25" s="344" t="s">
        <v>655</v>
      </c>
      <c r="Q25" s="179" t="s">
        <v>387</v>
      </c>
      <c r="R25" s="181" t="s">
        <v>388</v>
      </c>
      <c r="S25" s="181" t="s">
        <v>843</v>
      </c>
      <c r="T25" s="161">
        <v>0.8</v>
      </c>
      <c r="U25" s="369" t="s">
        <v>655</v>
      </c>
      <c r="V25" s="324" t="s">
        <v>387</v>
      </c>
      <c r="W25" s="159" t="s">
        <v>388</v>
      </c>
      <c r="X25" s="159" t="s">
        <v>843</v>
      </c>
      <c r="Y25" s="161">
        <v>0.85</v>
      </c>
      <c r="Z25" s="370" t="s">
        <v>655</v>
      </c>
      <c r="AA25" s="327">
        <f>+(Y25+T25+O25+J25)/4</f>
        <v>0.8125</v>
      </c>
      <c r="AB25" s="78"/>
    </row>
    <row r="26" spans="1:28" ht="42.75" customHeight="1">
      <c r="A26" s="179"/>
      <c r="B26" s="181"/>
      <c r="C26" s="181"/>
      <c r="D26" s="181"/>
      <c r="E26" s="181"/>
      <c r="F26" s="17" t="s">
        <v>18</v>
      </c>
      <c r="G26" s="179"/>
      <c r="H26" s="181"/>
      <c r="I26" s="181"/>
      <c r="J26" s="335"/>
      <c r="K26" s="369"/>
      <c r="L26" s="257"/>
      <c r="M26" s="177"/>
      <c r="N26" s="177"/>
      <c r="O26" s="335"/>
      <c r="P26" s="344"/>
      <c r="Q26" s="179"/>
      <c r="R26" s="181"/>
      <c r="S26" s="181"/>
      <c r="T26" s="335"/>
      <c r="U26" s="369"/>
      <c r="V26" s="324"/>
      <c r="W26" s="159"/>
      <c r="X26" s="159"/>
      <c r="Y26" s="335"/>
      <c r="Z26" s="370"/>
      <c r="AA26" s="252"/>
      <c r="AB26" s="78"/>
    </row>
    <row r="27" spans="1:28" ht="57" customHeight="1">
      <c r="A27" s="179"/>
      <c r="B27" s="181"/>
      <c r="C27" s="181"/>
      <c r="D27" s="181"/>
      <c r="E27" s="181"/>
      <c r="F27" s="18" t="s">
        <v>19</v>
      </c>
      <c r="G27" s="179"/>
      <c r="H27" s="181"/>
      <c r="I27" s="181"/>
      <c r="J27" s="335"/>
      <c r="K27" s="369"/>
      <c r="L27" s="297"/>
      <c r="M27" s="177"/>
      <c r="N27" s="177"/>
      <c r="O27" s="335"/>
      <c r="P27" s="344"/>
      <c r="Q27" s="179"/>
      <c r="R27" s="181"/>
      <c r="S27" s="181"/>
      <c r="T27" s="335"/>
      <c r="U27" s="369"/>
      <c r="V27" s="324"/>
      <c r="W27" s="159"/>
      <c r="X27" s="159"/>
      <c r="Y27" s="335"/>
      <c r="Z27" s="370"/>
      <c r="AA27" s="252"/>
      <c r="AB27" s="78"/>
    </row>
    <row r="28" spans="1:28" ht="31.5" customHeight="1">
      <c r="A28" s="179" t="s">
        <v>174</v>
      </c>
      <c r="B28" s="181" t="s">
        <v>141</v>
      </c>
      <c r="C28" s="181" t="s">
        <v>175</v>
      </c>
      <c r="D28" s="181" t="s">
        <v>15</v>
      </c>
      <c r="E28" s="181" t="s">
        <v>16</v>
      </c>
      <c r="F28" s="62" t="s">
        <v>17</v>
      </c>
      <c r="G28" s="179" t="s">
        <v>389</v>
      </c>
      <c r="H28" s="181" t="s">
        <v>390</v>
      </c>
      <c r="I28" s="203" t="s">
        <v>656</v>
      </c>
      <c r="J28" s="161">
        <v>1</v>
      </c>
      <c r="K28" s="336" t="s">
        <v>391</v>
      </c>
      <c r="L28" s="337" t="s">
        <v>389</v>
      </c>
      <c r="M28" s="177" t="s">
        <v>390</v>
      </c>
      <c r="N28" s="177" t="s">
        <v>657</v>
      </c>
      <c r="O28" s="161">
        <v>1</v>
      </c>
      <c r="P28" s="344" t="s">
        <v>392</v>
      </c>
      <c r="Q28" s="179" t="s">
        <v>389</v>
      </c>
      <c r="R28" s="181" t="s">
        <v>390</v>
      </c>
      <c r="S28" s="181" t="s">
        <v>1289</v>
      </c>
      <c r="T28" s="161">
        <v>1</v>
      </c>
      <c r="U28" s="369" t="s">
        <v>844</v>
      </c>
      <c r="V28" s="324" t="s">
        <v>389</v>
      </c>
      <c r="W28" s="159" t="s">
        <v>390</v>
      </c>
      <c r="X28" s="159" t="s">
        <v>1290</v>
      </c>
      <c r="Y28" s="161">
        <v>1</v>
      </c>
      <c r="Z28" s="370" t="s">
        <v>992</v>
      </c>
      <c r="AA28" s="327">
        <f>+(Y28+T28+O28+J28)/4</f>
        <v>1</v>
      </c>
      <c r="AB28" s="78"/>
    </row>
    <row r="29" spans="1:28" ht="24">
      <c r="A29" s="179"/>
      <c r="B29" s="181"/>
      <c r="C29" s="181"/>
      <c r="D29" s="181"/>
      <c r="E29" s="181"/>
      <c r="F29" s="17" t="s">
        <v>18</v>
      </c>
      <c r="G29" s="179"/>
      <c r="H29" s="181"/>
      <c r="I29" s="184"/>
      <c r="J29" s="335"/>
      <c r="K29" s="336"/>
      <c r="L29" s="337"/>
      <c r="M29" s="177"/>
      <c r="N29" s="177"/>
      <c r="O29" s="335"/>
      <c r="P29" s="344"/>
      <c r="Q29" s="179"/>
      <c r="R29" s="181"/>
      <c r="S29" s="181"/>
      <c r="T29" s="335"/>
      <c r="U29" s="369"/>
      <c r="V29" s="324"/>
      <c r="W29" s="159"/>
      <c r="X29" s="159"/>
      <c r="Y29" s="335"/>
      <c r="Z29" s="370"/>
      <c r="AA29" s="252"/>
      <c r="AB29" s="78"/>
    </row>
    <row r="30" spans="1:28" ht="58.5" customHeight="1">
      <c r="A30" s="179"/>
      <c r="B30" s="181"/>
      <c r="C30" s="181"/>
      <c r="D30" s="181"/>
      <c r="E30" s="181"/>
      <c r="F30" s="18" t="s">
        <v>19</v>
      </c>
      <c r="G30" s="179"/>
      <c r="H30" s="181"/>
      <c r="I30" s="204"/>
      <c r="J30" s="335"/>
      <c r="K30" s="336"/>
      <c r="L30" s="337"/>
      <c r="M30" s="177"/>
      <c r="N30" s="177"/>
      <c r="O30" s="335"/>
      <c r="P30" s="344"/>
      <c r="Q30" s="179"/>
      <c r="R30" s="181"/>
      <c r="S30" s="181"/>
      <c r="T30" s="335"/>
      <c r="U30" s="369"/>
      <c r="V30" s="324"/>
      <c r="W30" s="159"/>
      <c r="X30" s="159"/>
      <c r="Y30" s="335"/>
      <c r="Z30" s="370"/>
      <c r="AA30" s="252"/>
      <c r="AB30" s="78"/>
    </row>
    <row r="31" spans="1:28" ht="34.5" customHeight="1">
      <c r="A31" s="179" t="s">
        <v>393</v>
      </c>
      <c r="B31" s="181" t="s">
        <v>658</v>
      </c>
      <c r="C31" s="181" t="s">
        <v>394</v>
      </c>
      <c r="D31" s="181" t="s">
        <v>15</v>
      </c>
      <c r="E31" s="181" t="s">
        <v>16</v>
      </c>
      <c r="F31" s="62" t="s">
        <v>17</v>
      </c>
      <c r="G31" s="179" t="s">
        <v>55</v>
      </c>
      <c r="H31" s="181" t="s">
        <v>395</v>
      </c>
      <c r="I31" s="203" t="s">
        <v>659</v>
      </c>
      <c r="J31" s="374">
        <v>0.6</v>
      </c>
      <c r="K31" s="336" t="s">
        <v>660</v>
      </c>
      <c r="L31" s="337" t="s">
        <v>55</v>
      </c>
      <c r="M31" s="177" t="s">
        <v>395</v>
      </c>
      <c r="N31" s="177" t="s">
        <v>659</v>
      </c>
      <c r="O31" s="374">
        <v>0.7</v>
      </c>
      <c r="P31" s="344" t="s">
        <v>660</v>
      </c>
      <c r="Q31" s="179" t="s">
        <v>55</v>
      </c>
      <c r="R31" s="181" t="s">
        <v>395</v>
      </c>
      <c r="S31" s="181" t="s">
        <v>659</v>
      </c>
      <c r="T31" s="374">
        <v>0.75</v>
      </c>
      <c r="U31" s="369" t="s">
        <v>660</v>
      </c>
      <c r="V31" s="324" t="s">
        <v>55</v>
      </c>
      <c r="W31" s="159" t="s">
        <v>1291</v>
      </c>
      <c r="X31" s="159" t="s">
        <v>659</v>
      </c>
      <c r="Y31" s="374">
        <v>0.75</v>
      </c>
      <c r="Z31" s="310" t="s">
        <v>1287</v>
      </c>
      <c r="AA31" s="327">
        <f>+(Y31+T31+O31+J31)/4</f>
        <v>0.7000000000000001</v>
      </c>
      <c r="AB31" s="78"/>
    </row>
    <row r="32" spans="1:28" ht="24">
      <c r="A32" s="179"/>
      <c r="B32" s="181"/>
      <c r="C32" s="181"/>
      <c r="D32" s="181"/>
      <c r="E32" s="181"/>
      <c r="F32" s="17" t="s">
        <v>18</v>
      </c>
      <c r="G32" s="179"/>
      <c r="H32" s="181"/>
      <c r="I32" s="184"/>
      <c r="J32" s="375"/>
      <c r="K32" s="336"/>
      <c r="L32" s="337"/>
      <c r="M32" s="177"/>
      <c r="N32" s="177"/>
      <c r="O32" s="375"/>
      <c r="P32" s="344"/>
      <c r="Q32" s="179"/>
      <c r="R32" s="181"/>
      <c r="S32" s="181"/>
      <c r="T32" s="375"/>
      <c r="U32" s="369"/>
      <c r="V32" s="324"/>
      <c r="W32" s="159"/>
      <c r="X32" s="159"/>
      <c r="Y32" s="375"/>
      <c r="Z32" s="311"/>
      <c r="AA32" s="252"/>
      <c r="AB32" s="78"/>
    </row>
    <row r="33" spans="1:28" ht="89.25" customHeight="1" thickBot="1">
      <c r="A33" s="180"/>
      <c r="B33" s="182"/>
      <c r="C33" s="182"/>
      <c r="D33" s="182"/>
      <c r="E33" s="182"/>
      <c r="F33" s="19" t="s">
        <v>19</v>
      </c>
      <c r="G33" s="180"/>
      <c r="H33" s="182"/>
      <c r="I33" s="185"/>
      <c r="J33" s="376"/>
      <c r="K33" s="377"/>
      <c r="L33" s="378"/>
      <c r="M33" s="178"/>
      <c r="N33" s="178"/>
      <c r="O33" s="376"/>
      <c r="P33" s="380"/>
      <c r="Q33" s="180"/>
      <c r="R33" s="182"/>
      <c r="S33" s="182"/>
      <c r="T33" s="376"/>
      <c r="U33" s="379"/>
      <c r="V33" s="325"/>
      <c r="W33" s="160"/>
      <c r="X33" s="160"/>
      <c r="Y33" s="376"/>
      <c r="Z33" s="312"/>
      <c r="AA33" s="252"/>
      <c r="AB33" s="78"/>
    </row>
    <row r="34" spans="1:28" s="79" customFormat="1" ht="12">
      <c r="A34" s="79" t="s">
        <v>752</v>
      </c>
      <c r="J34" s="80">
        <f>SUM(J10:J33)/8</f>
        <v>0.7999999999999999</v>
      </c>
      <c r="O34" s="80">
        <f>SUM(O10:O33)/8</f>
        <v>0.825</v>
      </c>
      <c r="T34" s="80">
        <v>0.85</v>
      </c>
      <c r="Y34" s="80">
        <v>0.86</v>
      </c>
      <c r="AA34" s="81">
        <f>SUM(AA10:AA33)/8</f>
        <v>0.8328125000000001</v>
      </c>
      <c r="AB34" s="82"/>
    </row>
  </sheetData>
  <sheetProtection/>
  <mergeCells count="240">
    <mergeCell ref="Y31:Y33"/>
    <mergeCell ref="Z31:Z33"/>
    <mergeCell ref="M31:M33"/>
    <mergeCell ref="N31:N33"/>
    <mergeCell ref="O31:O33"/>
    <mergeCell ref="P31:P33"/>
    <mergeCell ref="Q31:Q33"/>
    <mergeCell ref="R31:R33"/>
    <mergeCell ref="I31:I33"/>
    <mergeCell ref="J31:J33"/>
    <mergeCell ref="K31:K33"/>
    <mergeCell ref="L31:L33"/>
    <mergeCell ref="W31:W33"/>
    <mergeCell ref="X31:X33"/>
    <mergeCell ref="S31:S33"/>
    <mergeCell ref="T31:T33"/>
    <mergeCell ref="U31:U33"/>
    <mergeCell ref="V31:V33"/>
    <mergeCell ref="X28:X30"/>
    <mergeCell ref="Y28:Y30"/>
    <mergeCell ref="Z28:Z30"/>
    <mergeCell ref="A31:A33"/>
    <mergeCell ref="B31:B33"/>
    <mergeCell ref="C31:C33"/>
    <mergeCell ref="D31:D33"/>
    <mergeCell ref="E31:E33"/>
    <mergeCell ref="G31:G33"/>
    <mergeCell ref="H31:H33"/>
    <mergeCell ref="P28:P30"/>
    <mergeCell ref="Q28:Q30"/>
    <mergeCell ref="V28:V30"/>
    <mergeCell ref="W28:W30"/>
    <mergeCell ref="T28:T30"/>
    <mergeCell ref="U28:U30"/>
    <mergeCell ref="A28:A30"/>
    <mergeCell ref="B28:B30"/>
    <mergeCell ref="C28:C30"/>
    <mergeCell ref="D28:D30"/>
    <mergeCell ref="E28:E30"/>
    <mergeCell ref="G28:G30"/>
    <mergeCell ref="U25:U27"/>
    <mergeCell ref="V25:V27"/>
    <mergeCell ref="W25:W27"/>
    <mergeCell ref="X25:X27"/>
    <mergeCell ref="Y25:Y27"/>
    <mergeCell ref="Z25:Z27"/>
    <mergeCell ref="I25:I27"/>
    <mergeCell ref="J25:J27"/>
    <mergeCell ref="K25:K27"/>
    <mergeCell ref="L25:L27"/>
    <mergeCell ref="M25:M27"/>
    <mergeCell ref="Q25:Q27"/>
    <mergeCell ref="P25:P27"/>
    <mergeCell ref="X22:X24"/>
    <mergeCell ref="Y22:Y24"/>
    <mergeCell ref="Z22:Z24"/>
    <mergeCell ref="A25:A27"/>
    <mergeCell ref="B25:B27"/>
    <mergeCell ref="C25:C27"/>
    <mergeCell ref="D25:D27"/>
    <mergeCell ref="E25:E27"/>
    <mergeCell ref="G25:G27"/>
    <mergeCell ref="H25:H27"/>
    <mergeCell ref="K22:K24"/>
    <mergeCell ref="L22:L24"/>
    <mergeCell ref="M22:M24"/>
    <mergeCell ref="W22:W24"/>
    <mergeCell ref="P22:P24"/>
    <mergeCell ref="Q22:Q24"/>
    <mergeCell ref="R22:R24"/>
    <mergeCell ref="U22:U24"/>
    <mergeCell ref="V22:V24"/>
    <mergeCell ref="T22:T24"/>
    <mergeCell ref="Z19:Z21"/>
    <mergeCell ref="A22:A24"/>
    <mergeCell ref="B22:B24"/>
    <mergeCell ref="C22:C24"/>
    <mergeCell ref="D22:D24"/>
    <mergeCell ref="E22:E24"/>
    <mergeCell ref="G22:G24"/>
    <mergeCell ref="H22:H24"/>
    <mergeCell ref="I22:I24"/>
    <mergeCell ref="J22:J24"/>
    <mergeCell ref="T19:T21"/>
    <mergeCell ref="U19:U21"/>
    <mergeCell ref="V19:V21"/>
    <mergeCell ref="W19:W21"/>
    <mergeCell ref="X19:X21"/>
    <mergeCell ref="Y19:Y21"/>
    <mergeCell ref="R19:R21"/>
    <mergeCell ref="S19:S21"/>
    <mergeCell ref="K19:K21"/>
    <mergeCell ref="L19:L21"/>
    <mergeCell ref="M19:M21"/>
    <mergeCell ref="N19:N21"/>
    <mergeCell ref="H19:H21"/>
    <mergeCell ref="I19:I21"/>
    <mergeCell ref="J19:J21"/>
    <mergeCell ref="O19:O21"/>
    <mergeCell ref="P19:P21"/>
    <mergeCell ref="Q19:Q21"/>
    <mergeCell ref="W16:W18"/>
    <mergeCell ref="X16:X18"/>
    <mergeCell ref="Y16:Y18"/>
    <mergeCell ref="Z16:Z18"/>
    <mergeCell ref="A19:A21"/>
    <mergeCell ref="B19:B21"/>
    <mergeCell ref="C19:C21"/>
    <mergeCell ref="D19:D21"/>
    <mergeCell ref="E19:E21"/>
    <mergeCell ref="G19:G21"/>
    <mergeCell ref="T16:T18"/>
    <mergeCell ref="Q16:Q18"/>
    <mergeCell ref="U16:U18"/>
    <mergeCell ref="R16:R18"/>
    <mergeCell ref="S16:S18"/>
    <mergeCell ref="V16:V18"/>
    <mergeCell ref="J16:J18"/>
    <mergeCell ref="K16:K18"/>
    <mergeCell ref="L16:L18"/>
    <mergeCell ref="M16:M18"/>
    <mergeCell ref="N16:N18"/>
    <mergeCell ref="O16:O18"/>
    <mergeCell ref="Y13:Y15"/>
    <mergeCell ref="Z13:Z15"/>
    <mergeCell ref="A16:A18"/>
    <mergeCell ref="B16:B18"/>
    <mergeCell ref="C16:C18"/>
    <mergeCell ref="D16:D18"/>
    <mergeCell ref="E16:E18"/>
    <mergeCell ref="G16:G18"/>
    <mergeCell ref="H16:H18"/>
    <mergeCell ref="I16:I18"/>
    <mergeCell ref="S13:S15"/>
    <mergeCell ref="T13:T15"/>
    <mergeCell ref="U13:U15"/>
    <mergeCell ref="V13:V15"/>
    <mergeCell ref="W13:W15"/>
    <mergeCell ref="X13:X15"/>
    <mergeCell ref="M13:M15"/>
    <mergeCell ref="N13:N15"/>
    <mergeCell ref="O13:O15"/>
    <mergeCell ref="P13:P15"/>
    <mergeCell ref="Q13:Q15"/>
    <mergeCell ref="R13:R15"/>
    <mergeCell ref="G13:G15"/>
    <mergeCell ref="H13:H15"/>
    <mergeCell ref="I13:I15"/>
    <mergeCell ref="J13:J15"/>
    <mergeCell ref="K13:K15"/>
    <mergeCell ref="L13:L15"/>
    <mergeCell ref="X10:X12"/>
    <mergeCell ref="U10:U12"/>
    <mergeCell ref="T10:T12"/>
    <mergeCell ref="Y10:Y12"/>
    <mergeCell ref="Z10:Z12"/>
    <mergeCell ref="A13:A15"/>
    <mergeCell ref="B13:B15"/>
    <mergeCell ref="C13:C15"/>
    <mergeCell ref="D13:D15"/>
    <mergeCell ref="E13:E15"/>
    <mergeCell ref="N10:N12"/>
    <mergeCell ref="Q10:Q12"/>
    <mergeCell ref="R10:R12"/>
    <mergeCell ref="S10:S12"/>
    <mergeCell ref="V10:V12"/>
    <mergeCell ref="W10:W12"/>
    <mergeCell ref="V8:W8"/>
    <mergeCell ref="X8:X9"/>
    <mergeCell ref="Y8:Y9"/>
    <mergeCell ref="Z8:Z9"/>
    <mergeCell ref="U8:U9"/>
    <mergeCell ref="A10:A12"/>
    <mergeCell ref="B10:B12"/>
    <mergeCell ref="C10:C12"/>
    <mergeCell ref="D10:D12"/>
    <mergeCell ref="E10:E12"/>
    <mergeCell ref="A5:B5"/>
    <mergeCell ref="C5:Z5"/>
    <mergeCell ref="A6:Z6"/>
    <mergeCell ref="A7:F7"/>
    <mergeCell ref="G7:K7"/>
    <mergeCell ref="L7:P7"/>
    <mergeCell ref="Q7:U7"/>
    <mergeCell ref="V7:Z7"/>
    <mergeCell ref="A8:A9"/>
    <mergeCell ref="B8:B9"/>
    <mergeCell ref="C8:C9"/>
    <mergeCell ref="D8:D9"/>
    <mergeCell ref="P16:P18"/>
    <mergeCell ref="E8:E9"/>
    <mergeCell ref="I10:I12"/>
    <mergeCell ref="J10:J12"/>
    <mergeCell ref="K10:K12"/>
    <mergeCell ref="L10:L12"/>
    <mergeCell ref="S8:S9"/>
    <mergeCell ref="F8:F9"/>
    <mergeCell ref="G8:H8"/>
    <mergeCell ref="J8:J9"/>
    <mergeCell ref="L8:M8"/>
    <mergeCell ref="S22:S24"/>
    <mergeCell ref="Q8:R8"/>
    <mergeCell ref="O10:O12"/>
    <mergeCell ref="P10:P12"/>
    <mergeCell ref="M10:M12"/>
    <mergeCell ref="T8:T9"/>
    <mergeCell ref="G10:G12"/>
    <mergeCell ref="H10:H12"/>
    <mergeCell ref="R25:R27"/>
    <mergeCell ref="S25:S27"/>
    <mergeCell ref="T25:T27"/>
    <mergeCell ref="K8:K9"/>
    <mergeCell ref="N8:N9"/>
    <mergeCell ref="O8:O9"/>
    <mergeCell ref="P8:P9"/>
    <mergeCell ref="N28:N30"/>
    <mergeCell ref="O28:O30"/>
    <mergeCell ref="N22:N24"/>
    <mergeCell ref="O22:O24"/>
    <mergeCell ref="N25:N27"/>
    <mergeCell ref="O25:O27"/>
    <mergeCell ref="A1:A4"/>
    <mergeCell ref="B1:Z4"/>
    <mergeCell ref="H28:H30"/>
    <mergeCell ref="I28:I30"/>
    <mergeCell ref="J28:J30"/>
    <mergeCell ref="K28:K30"/>
    <mergeCell ref="R28:R30"/>
    <mergeCell ref="S28:S30"/>
    <mergeCell ref="L28:L30"/>
    <mergeCell ref="M28:M30"/>
    <mergeCell ref="AA25:AA27"/>
    <mergeCell ref="AA28:AA30"/>
    <mergeCell ref="AA31:AA33"/>
    <mergeCell ref="AA8:AA9"/>
    <mergeCell ref="AA10:AA12"/>
    <mergeCell ref="AA13:AA15"/>
    <mergeCell ref="AA16:AA18"/>
    <mergeCell ref="AA19:AA21"/>
    <mergeCell ref="AA22:AA24"/>
  </mergeCell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AC34"/>
  <sheetViews>
    <sheetView zoomScalePageLayoutView="0" workbookViewId="0" topLeftCell="R1">
      <selection activeCell="AB10" sqref="AB10:AB12"/>
    </sheetView>
  </sheetViews>
  <sheetFormatPr defaultColWidth="11.421875" defaultRowHeight="15"/>
  <cols>
    <col min="1" max="1" width="24.28125" style="12" customWidth="1"/>
    <col min="2" max="2" width="24.7109375" style="12" customWidth="1"/>
    <col min="3" max="3" width="24.421875" style="12" customWidth="1"/>
    <col min="4" max="4" width="17.7109375" style="12" customWidth="1"/>
    <col min="5" max="5" width="11.421875" style="12" customWidth="1"/>
    <col min="6" max="6" width="12.421875" style="12" customWidth="1"/>
    <col min="7" max="7" width="12.00390625" style="12" customWidth="1"/>
    <col min="8" max="8" width="20.8515625" style="12" customWidth="1"/>
    <col min="9" max="9" width="13.57421875" style="12" customWidth="1"/>
    <col min="10" max="10" width="24.00390625" style="12" customWidth="1"/>
    <col min="11" max="11" width="12.421875" style="12" customWidth="1"/>
    <col min="12" max="12" width="21.57421875" style="12" customWidth="1"/>
    <col min="13" max="13" width="19.00390625" style="12" customWidth="1"/>
    <col min="14" max="14" width="14.28125" style="12" customWidth="1"/>
    <col min="15" max="15" width="25.00390625" style="12" customWidth="1"/>
    <col min="16" max="16" width="11.421875" style="12" customWidth="1"/>
    <col min="17" max="17" width="19.57421875" style="12" customWidth="1"/>
    <col min="18" max="18" width="20.421875" style="12" customWidth="1"/>
    <col min="19" max="19" width="11.421875" style="12" customWidth="1"/>
    <col min="20" max="20" width="32.28125" style="12" customWidth="1"/>
    <col min="21" max="21" width="11.421875" style="12" customWidth="1"/>
    <col min="22" max="22" width="22.57421875" style="12" customWidth="1"/>
    <col min="23" max="23" width="19.421875" style="12" customWidth="1"/>
    <col min="24" max="24" width="12.8515625" style="12" customWidth="1"/>
    <col min="25" max="25" width="32.8515625" style="12" customWidth="1"/>
    <col min="26" max="26" width="11.421875" style="12" customWidth="1"/>
    <col min="27" max="27" width="22.140625" style="12" customWidth="1"/>
    <col min="28" max="28" width="13.140625" style="12" customWidth="1"/>
    <col min="29" max="16384" width="11.421875" style="12" customWidth="1"/>
  </cols>
  <sheetData>
    <row r="1" spans="1:29" ht="15" customHeight="1">
      <c r="A1" s="226"/>
      <c r="B1" s="397"/>
      <c r="C1" s="400" t="s">
        <v>845</v>
      </c>
      <c r="D1" s="401"/>
      <c r="E1" s="401"/>
      <c r="F1" s="401"/>
      <c r="G1" s="401"/>
      <c r="H1" s="401"/>
      <c r="I1" s="401"/>
      <c r="J1" s="401"/>
      <c r="K1" s="401"/>
      <c r="L1" s="401"/>
      <c r="M1" s="402"/>
      <c r="N1" s="402"/>
      <c r="O1" s="402"/>
      <c r="P1" s="402"/>
      <c r="Q1" s="402"/>
      <c r="R1" s="402"/>
      <c r="S1" s="402"/>
      <c r="T1" s="402"/>
      <c r="U1" s="402"/>
      <c r="V1" s="402"/>
      <c r="W1" s="402"/>
      <c r="X1" s="402"/>
      <c r="Y1" s="402"/>
      <c r="Z1" s="402"/>
      <c r="AA1" s="403"/>
      <c r="AB1" s="70"/>
      <c r="AC1" s="69"/>
    </row>
    <row r="2" spans="1:29" ht="12.75">
      <c r="A2" s="228"/>
      <c r="B2" s="398"/>
      <c r="C2" s="404"/>
      <c r="D2" s="405"/>
      <c r="E2" s="405"/>
      <c r="F2" s="405"/>
      <c r="G2" s="405"/>
      <c r="H2" s="405"/>
      <c r="I2" s="405"/>
      <c r="J2" s="405"/>
      <c r="K2" s="405"/>
      <c r="L2" s="405"/>
      <c r="M2" s="406"/>
      <c r="N2" s="406"/>
      <c r="O2" s="406"/>
      <c r="P2" s="406"/>
      <c r="Q2" s="406"/>
      <c r="R2" s="406"/>
      <c r="S2" s="406"/>
      <c r="T2" s="406"/>
      <c r="U2" s="406"/>
      <c r="V2" s="406"/>
      <c r="W2" s="406"/>
      <c r="X2" s="406"/>
      <c r="Y2" s="406"/>
      <c r="Z2" s="406"/>
      <c r="AA2" s="407"/>
      <c r="AB2" s="70"/>
      <c r="AC2" s="69"/>
    </row>
    <row r="3" spans="1:29" ht="12.75">
      <c r="A3" s="228"/>
      <c r="B3" s="398"/>
      <c r="C3" s="404"/>
      <c r="D3" s="405"/>
      <c r="E3" s="405"/>
      <c r="F3" s="405"/>
      <c r="G3" s="405"/>
      <c r="H3" s="405"/>
      <c r="I3" s="405"/>
      <c r="J3" s="405"/>
      <c r="K3" s="405"/>
      <c r="L3" s="405"/>
      <c r="M3" s="406"/>
      <c r="N3" s="406"/>
      <c r="O3" s="406"/>
      <c r="P3" s="406"/>
      <c r="Q3" s="406"/>
      <c r="R3" s="406"/>
      <c r="S3" s="406"/>
      <c r="T3" s="406"/>
      <c r="U3" s="406"/>
      <c r="V3" s="406"/>
      <c r="W3" s="406"/>
      <c r="X3" s="406"/>
      <c r="Y3" s="406"/>
      <c r="Z3" s="406"/>
      <c r="AA3" s="407"/>
      <c r="AB3" s="70"/>
      <c r="AC3" s="69"/>
    </row>
    <row r="4" spans="1:29" ht="32.25" customHeight="1">
      <c r="A4" s="230"/>
      <c r="B4" s="399"/>
      <c r="C4" s="408"/>
      <c r="D4" s="409"/>
      <c r="E4" s="409"/>
      <c r="F4" s="409"/>
      <c r="G4" s="409"/>
      <c r="H4" s="409"/>
      <c r="I4" s="409"/>
      <c r="J4" s="409"/>
      <c r="K4" s="409"/>
      <c r="L4" s="409"/>
      <c r="M4" s="410"/>
      <c r="N4" s="410"/>
      <c r="O4" s="410"/>
      <c r="P4" s="410"/>
      <c r="Q4" s="410"/>
      <c r="R4" s="410"/>
      <c r="S4" s="410"/>
      <c r="T4" s="410"/>
      <c r="U4" s="410"/>
      <c r="V4" s="410"/>
      <c r="W4" s="410"/>
      <c r="X4" s="410"/>
      <c r="Y4" s="410"/>
      <c r="Z4" s="410"/>
      <c r="AA4" s="411"/>
      <c r="AB4" s="70"/>
      <c r="AC4" s="69"/>
    </row>
    <row r="5" spans="1:29" ht="21" customHeight="1">
      <c r="A5" s="412" t="s">
        <v>894</v>
      </c>
      <c r="B5" s="413"/>
      <c r="C5" s="414" t="s">
        <v>1</v>
      </c>
      <c r="D5" s="415"/>
      <c r="E5" s="415"/>
      <c r="F5" s="415"/>
      <c r="G5" s="415"/>
      <c r="H5" s="415"/>
      <c r="I5" s="415"/>
      <c r="J5" s="415"/>
      <c r="K5" s="415"/>
      <c r="L5" s="415"/>
      <c r="M5" s="415"/>
      <c r="N5" s="415"/>
      <c r="O5" s="415"/>
      <c r="P5" s="415"/>
      <c r="Q5" s="415"/>
      <c r="R5" s="415"/>
      <c r="S5" s="415"/>
      <c r="T5" s="415"/>
      <c r="U5" s="415"/>
      <c r="V5" s="415"/>
      <c r="W5" s="415"/>
      <c r="X5" s="415"/>
      <c r="Y5" s="415"/>
      <c r="Z5" s="415"/>
      <c r="AA5" s="416"/>
      <c r="AB5" s="70"/>
      <c r="AC5" s="69"/>
    </row>
    <row r="6" spans="1:29" ht="34.5" customHeight="1" thickBot="1">
      <c r="A6" s="417" t="s">
        <v>951</v>
      </c>
      <c r="B6" s="418"/>
      <c r="C6" s="418"/>
      <c r="D6" s="418"/>
      <c r="E6" s="418"/>
      <c r="F6" s="418"/>
      <c r="G6" s="418"/>
      <c r="H6" s="419"/>
      <c r="I6" s="419"/>
      <c r="J6" s="419"/>
      <c r="K6" s="419"/>
      <c r="L6" s="419"/>
      <c r="M6" s="418"/>
      <c r="N6" s="418"/>
      <c r="O6" s="418"/>
      <c r="P6" s="418"/>
      <c r="Q6" s="418"/>
      <c r="R6" s="418"/>
      <c r="S6" s="418"/>
      <c r="T6" s="418"/>
      <c r="U6" s="418"/>
      <c r="V6" s="418"/>
      <c r="W6" s="418"/>
      <c r="X6" s="418"/>
      <c r="Y6" s="418"/>
      <c r="Z6" s="418"/>
      <c r="AA6" s="420"/>
      <c r="AB6" s="70"/>
      <c r="AC6" s="69"/>
    </row>
    <row r="7" spans="1:29" ht="15.75" customHeight="1" thickBot="1">
      <c r="A7" s="355"/>
      <c r="B7" s="356"/>
      <c r="C7" s="356"/>
      <c r="D7" s="356"/>
      <c r="E7" s="356"/>
      <c r="F7" s="356"/>
      <c r="G7" s="356"/>
      <c r="H7" s="357" t="s">
        <v>22</v>
      </c>
      <c r="I7" s="358"/>
      <c r="J7" s="358"/>
      <c r="K7" s="358"/>
      <c r="L7" s="359"/>
      <c r="M7" s="421" t="s">
        <v>23</v>
      </c>
      <c r="N7" s="421"/>
      <c r="O7" s="421"/>
      <c r="P7" s="421"/>
      <c r="Q7" s="422"/>
      <c r="R7" s="423" t="s">
        <v>24</v>
      </c>
      <c r="S7" s="424"/>
      <c r="T7" s="424"/>
      <c r="U7" s="424"/>
      <c r="V7" s="425"/>
      <c r="W7" s="426" t="s">
        <v>25</v>
      </c>
      <c r="X7" s="427"/>
      <c r="Y7" s="427"/>
      <c r="Z7" s="427"/>
      <c r="AA7" s="428"/>
      <c r="AB7" s="70"/>
      <c r="AC7" s="69"/>
    </row>
    <row r="8" spans="1:29" ht="20.25" customHeight="1">
      <c r="A8" s="343" t="s">
        <v>343</v>
      </c>
      <c r="B8" s="340" t="s">
        <v>2</v>
      </c>
      <c r="C8" s="340" t="s">
        <v>320</v>
      </c>
      <c r="D8" s="340" t="s">
        <v>21</v>
      </c>
      <c r="E8" s="340" t="s">
        <v>4</v>
      </c>
      <c r="F8" s="340" t="s">
        <v>5</v>
      </c>
      <c r="G8" s="341" t="s">
        <v>6</v>
      </c>
      <c r="H8" s="343" t="s">
        <v>7</v>
      </c>
      <c r="I8" s="340"/>
      <c r="J8" s="338" t="s">
        <v>3</v>
      </c>
      <c r="K8" s="338" t="s">
        <v>11</v>
      </c>
      <c r="L8" s="259" t="s">
        <v>8</v>
      </c>
      <c r="M8" s="396" t="s">
        <v>7</v>
      </c>
      <c r="N8" s="340"/>
      <c r="O8" s="340" t="s">
        <v>3</v>
      </c>
      <c r="P8" s="338" t="s">
        <v>12</v>
      </c>
      <c r="Q8" s="340" t="s">
        <v>8</v>
      </c>
      <c r="R8" s="340" t="s">
        <v>7</v>
      </c>
      <c r="S8" s="340"/>
      <c r="T8" s="340" t="s">
        <v>3</v>
      </c>
      <c r="U8" s="338" t="s">
        <v>13</v>
      </c>
      <c r="V8" s="340" t="s">
        <v>8</v>
      </c>
      <c r="W8" s="340" t="s">
        <v>7</v>
      </c>
      <c r="X8" s="340"/>
      <c r="Y8" s="340" t="s">
        <v>3</v>
      </c>
      <c r="Z8" s="338" t="s">
        <v>14</v>
      </c>
      <c r="AA8" s="259" t="s">
        <v>8</v>
      </c>
      <c r="AB8" s="383" t="s">
        <v>1157</v>
      </c>
      <c r="AC8" s="69"/>
    </row>
    <row r="9" spans="1:29" ht="36.75" customHeight="1">
      <c r="A9" s="345"/>
      <c r="B9" s="158"/>
      <c r="C9" s="158"/>
      <c r="D9" s="158"/>
      <c r="E9" s="158"/>
      <c r="F9" s="158"/>
      <c r="G9" s="342"/>
      <c r="H9" s="15" t="s">
        <v>9</v>
      </c>
      <c r="I9" s="14" t="s">
        <v>10</v>
      </c>
      <c r="J9" s="339"/>
      <c r="K9" s="339"/>
      <c r="L9" s="260"/>
      <c r="M9" s="16" t="s">
        <v>9</v>
      </c>
      <c r="N9" s="14" t="s">
        <v>10</v>
      </c>
      <c r="O9" s="158"/>
      <c r="P9" s="339"/>
      <c r="Q9" s="158"/>
      <c r="R9" s="14" t="s">
        <v>9</v>
      </c>
      <c r="S9" s="14" t="s">
        <v>10</v>
      </c>
      <c r="T9" s="158"/>
      <c r="U9" s="339"/>
      <c r="V9" s="158"/>
      <c r="W9" s="14" t="s">
        <v>9</v>
      </c>
      <c r="X9" s="14" t="s">
        <v>10</v>
      </c>
      <c r="Y9" s="158"/>
      <c r="Z9" s="339"/>
      <c r="AA9" s="260"/>
      <c r="AB9" s="383"/>
      <c r="AC9" s="69"/>
    </row>
    <row r="10" spans="1:29" ht="31.5" customHeight="1">
      <c r="A10" s="205" t="s">
        <v>176</v>
      </c>
      <c r="B10" s="203" t="s">
        <v>952</v>
      </c>
      <c r="C10" s="183">
        <v>1</v>
      </c>
      <c r="D10" s="203" t="s">
        <v>396</v>
      </c>
      <c r="E10" s="203" t="s">
        <v>15</v>
      </c>
      <c r="F10" s="203" t="s">
        <v>16</v>
      </c>
      <c r="G10" s="118" t="s">
        <v>17</v>
      </c>
      <c r="H10" s="205" t="s">
        <v>397</v>
      </c>
      <c r="I10" s="203" t="s">
        <v>953</v>
      </c>
      <c r="J10" s="203" t="s">
        <v>954</v>
      </c>
      <c r="K10" s="169">
        <v>1</v>
      </c>
      <c r="L10" s="349" t="s">
        <v>955</v>
      </c>
      <c r="M10" s="390" t="s">
        <v>397</v>
      </c>
      <c r="N10" s="174" t="s">
        <v>953</v>
      </c>
      <c r="O10" s="174" t="s">
        <v>956</v>
      </c>
      <c r="P10" s="169">
        <v>1</v>
      </c>
      <c r="Q10" s="197" t="s">
        <v>957</v>
      </c>
      <c r="R10" s="187" t="s">
        <v>397</v>
      </c>
      <c r="S10" s="187" t="s">
        <v>953</v>
      </c>
      <c r="T10" s="187" t="s">
        <v>958</v>
      </c>
      <c r="U10" s="169">
        <v>1</v>
      </c>
      <c r="V10" s="193" t="s">
        <v>959</v>
      </c>
      <c r="W10" s="190" t="s">
        <v>397</v>
      </c>
      <c r="X10" s="190" t="s">
        <v>953</v>
      </c>
      <c r="Y10" s="190" t="s">
        <v>958</v>
      </c>
      <c r="Z10" s="169">
        <v>1</v>
      </c>
      <c r="AA10" s="208" t="s">
        <v>993</v>
      </c>
      <c r="AB10" s="381">
        <f>(+Z10+U10+P10+K10)/4</f>
        <v>1</v>
      </c>
      <c r="AC10" s="69"/>
    </row>
    <row r="11" spans="1:29" ht="36">
      <c r="A11" s="206"/>
      <c r="B11" s="184"/>
      <c r="C11" s="184"/>
      <c r="D11" s="184"/>
      <c r="E11" s="184"/>
      <c r="F11" s="184"/>
      <c r="G11" s="17" t="s">
        <v>18</v>
      </c>
      <c r="H11" s="206"/>
      <c r="I11" s="184"/>
      <c r="J11" s="184"/>
      <c r="K11" s="170"/>
      <c r="L11" s="350"/>
      <c r="M11" s="391"/>
      <c r="N11" s="175"/>
      <c r="O11" s="175"/>
      <c r="P11" s="170"/>
      <c r="Q11" s="198"/>
      <c r="R11" s="188"/>
      <c r="S11" s="188"/>
      <c r="T11" s="188"/>
      <c r="U11" s="170"/>
      <c r="V11" s="194"/>
      <c r="W11" s="191"/>
      <c r="X11" s="191"/>
      <c r="Y11" s="191"/>
      <c r="Z11" s="170"/>
      <c r="AA11" s="209"/>
      <c r="AB11" s="382"/>
      <c r="AC11" s="69"/>
    </row>
    <row r="12" spans="1:29" ht="58.5" customHeight="1">
      <c r="A12" s="207"/>
      <c r="B12" s="204"/>
      <c r="C12" s="204"/>
      <c r="D12" s="204"/>
      <c r="E12" s="204"/>
      <c r="F12" s="204"/>
      <c r="G12" s="18" t="s">
        <v>19</v>
      </c>
      <c r="H12" s="207"/>
      <c r="I12" s="204"/>
      <c r="J12" s="204"/>
      <c r="K12" s="186"/>
      <c r="L12" s="351"/>
      <c r="M12" s="395"/>
      <c r="N12" s="196"/>
      <c r="O12" s="196"/>
      <c r="P12" s="186"/>
      <c r="Q12" s="199"/>
      <c r="R12" s="189"/>
      <c r="S12" s="189"/>
      <c r="T12" s="189"/>
      <c r="U12" s="186"/>
      <c r="V12" s="195"/>
      <c r="W12" s="192"/>
      <c r="X12" s="192"/>
      <c r="Y12" s="192"/>
      <c r="Z12" s="186"/>
      <c r="AA12" s="210"/>
      <c r="AB12" s="382"/>
      <c r="AC12" s="69"/>
    </row>
    <row r="13" spans="1:29" ht="31.5" customHeight="1">
      <c r="A13" s="179" t="s">
        <v>398</v>
      </c>
      <c r="B13" s="203" t="s">
        <v>56</v>
      </c>
      <c r="C13" s="183">
        <v>1</v>
      </c>
      <c r="D13" s="203" t="s">
        <v>399</v>
      </c>
      <c r="E13" s="181" t="s">
        <v>15</v>
      </c>
      <c r="F13" s="181" t="s">
        <v>16</v>
      </c>
      <c r="G13" s="118" t="s">
        <v>17</v>
      </c>
      <c r="H13" s="205" t="s">
        <v>397</v>
      </c>
      <c r="I13" s="203" t="s">
        <v>960</v>
      </c>
      <c r="J13" s="203" t="s">
        <v>400</v>
      </c>
      <c r="K13" s="372">
        <v>1</v>
      </c>
      <c r="L13" s="336" t="s">
        <v>961</v>
      </c>
      <c r="M13" s="390" t="s">
        <v>397</v>
      </c>
      <c r="N13" s="174" t="s">
        <v>960</v>
      </c>
      <c r="O13" s="174" t="s">
        <v>962</v>
      </c>
      <c r="P13" s="307">
        <v>1</v>
      </c>
      <c r="Q13" s="197" t="s">
        <v>963</v>
      </c>
      <c r="R13" s="187" t="s">
        <v>397</v>
      </c>
      <c r="S13" s="187" t="s">
        <v>960</v>
      </c>
      <c r="T13" s="187" t="s">
        <v>962</v>
      </c>
      <c r="U13" s="307">
        <v>1</v>
      </c>
      <c r="V13" s="193" t="s">
        <v>963</v>
      </c>
      <c r="W13" s="190" t="s">
        <v>397</v>
      </c>
      <c r="X13" s="190" t="s">
        <v>960</v>
      </c>
      <c r="Y13" s="190" t="s">
        <v>962</v>
      </c>
      <c r="Z13" s="307">
        <v>1</v>
      </c>
      <c r="AA13" s="208" t="s">
        <v>994</v>
      </c>
      <c r="AB13" s="381">
        <f>(+Z13+U13+P13+K13)/4</f>
        <v>1</v>
      </c>
      <c r="AC13" s="69"/>
    </row>
    <row r="14" spans="1:29" ht="36">
      <c r="A14" s="179"/>
      <c r="B14" s="184"/>
      <c r="C14" s="184"/>
      <c r="D14" s="184"/>
      <c r="E14" s="181"/>
      <c r="F14" s="181"/>
      <c r="G14" s="17" t="s">
        <v>18</v>
      </c>
      <c r="H14" s="206"/>
      <c r="I14" s="184"/>
      <c r="J14" s="184"/>
      <c r="K14" s="373"/>
      <c r="L14" s="336"/>
      <c r="M14" s="391"/>
      <c r="N14" s="175"/>
      <c r="O14" s="175"/>
      <c r="P14" s="308"/>
      <c r="Q14" s="198"/>
      <c r="R14" s="188"/>
      <c r="S14" s="188"/>
      <c r="T14" s="188"/>
      <c r="U14" s="308"/>
      <c r="V14" s="194"/>
      <c r="W14" s="191"/>
      <c r="X14" s="191"/>
      <c r="Y14" s="191"/>
      <c r="Z14" s="308"/>
      <c r="AA14" s="209"/>
      <c r="AB14" s="382"/>
      <c r="AC14" s="69"/>
    </row>
    <row r="15" spans="1:29" ht="69.75" customHeight="1">
      <c r="A15" s="179"/>
      <c r="B15" s="204"/>
      <c r="C15" s="204"/>
      <c r="D15" s="204"/>
      <c r="E15" s="181"/>
      <c r="F15" s="181"/>
      <c r="G15" s="18" t="s">
        <v>19</v>
      </c>
      <c r="H15" s="207"/>
      <c r="I15" s="204"/>
      <c r="J15" s="204"/>
      <c r="K15" s="373"/>
      <c r="L15" s="336"/>
      <c r="M15" s="395"/>
      <c r="N15" s="196"/>
      <c r="O15" s="196"/>
      <c r="P15" s="309"/>
      <c r="Q15" s="199"/>
      <c r="R15" s="189"/>
      <c r="S15" s="189"/>
      <c r="T15" s="189"/>
      <c r="U15" s="309"/>
      <c r="V15" s="195"/>
      <c r="W15" s="192"/>
      <c r="X15" s="192"/>
      <c r="Y15" s="192"/>
      <c r="Z15" s="309"/>
      <c r="AA15" s="210"/>
      <c r="AB15" s="382"/>
      <c r="AC15" s="69"/>
    </row>
    <row r="16" spans="1:29" ht="31.5" customHeight="1">
      <c r="A16" s="179" t="s">
        <v>177</v>
      </c>
      <c r="B16" s="181" t="s">
        <v>964</v>
      </c>
      <c r="C16" s="393">
        <v>1</v>
      </c>
      <c r="D16" s="181" t="s">
        <v>401</v>
      </c>
      <c r="E16" s="181" t="s">
        <v>15</v>
      </c>
      <c r="F16" s="181" t="s">
        <v>16</v>
      </c>
      <c r="G16" s="118" t="s">
        <v>17</v>
      </c>
      <c r="H16" s="205" t="s">
        <v>178</v>
      </c>
      <c r="I16" s="203" t="s">
        <v>402</v>
      </c>
      <c r="J16" s="203" t="s">
        <v>965</v>
      </c>
      <c r="K16" s="372">
        <v>1</v>
      </c>
      <c r="L16" s="369" t="s">
        <v>403</v>
      </c>
      <c r="M16" s="390" t="s">
        <v>178</v>
      </c>
      <c r="N16" s="174" t="s">
        <v>402</v>
      </c>
      <c r="O16" s="174" t="s">
        <v>966</v>
      </c>
      <c r="P16" s="307">
        <v>1</v>
      </c>
      <c r="Q16" s="197" t="s">
        <v>967</v>
      </c>
      <c r="R16" s="187" t="s">
        <v>178</v>
      </c>
      <c r="S16" s="187" t="s">
        <v>402</v>
      </c>
      <c r="T16" s="187" t="s">
        <v>968</v>
      </c>
      <c r="U16" s="307">
        <v>1</v>
      </c>
      <c r="V16" s="193" t="s">
        <v>969</v>
      </c>
      <c r="W16" s="190" t="s">
        <v>178</v>
      </c>
      <c r="X16" s="190" t="s">
        <v>402</v>
      </c>
      <c r="Y16" s="190" t="s">
        <v>968</v>
      </c>
      <c r="Z16" s="307">
        <v>1</v>
      </c>
      <c r="AA16" s="208" t="s">
        <v>969</v>
      </c>
      <c r="AB16" s="381">
        <f>(+Z16+U16+P16+K16)/4</f>
        <v>1</v>
      </c>
      <c r="AC16" s="69"/>
    </row>
    <row r="17" spans="1:29" ht="36">
      <c r="A17" s="179"/>
      <c r="B17" s="181"/>
      <c r="C17" s="181"/>
      <c r="D17" s="181"/>
      <c r="E17" s="181"/>
      <c r="F17" s="181"/>
      <c r="G17" s="17" t="s">
        <v>18</v>
      </c>
      <c r="H17" s="206"/>
      <c r="I17" s="184"/>
      <c r="J17" s="184"/>
      <c r="K17" s="373"/>
      <c r="L17" s="369"/>
      <c r="M17" s="391"/>
      <c r="N17" s="175"/>
      <c r="O17" s="175"/>
      <c r="P17" s="308"/>
      <c r="Q17" s="198"/>
      <c r="R17" s="188"/>
      <c r="S17" s="188"/>
      <c r="T17" s="188"/>
      <c r="U17" s="308"/>
      <c r="V17" s="194"/>
      <c r="W17" s="191"/>
      <c r="X17" s="191"/>
      <c r="Y17" s="191"/>
      <c r="Z17" s="308"/>
      <c r="AA17" s="209"/>
      <c r="AB17" s="382"/>
      <c r="AC17" s="69"/>
    </row>
    <row r="18" spans="1:29" ht="84.75" customHeight="1">
      <c r="A18" s="179"/>
      <c r="B18" s="181"/>
      <c r="C18" s="181"/>
      <c r="D18" s="181"/>
      <c r="E18" s="181"/>
      <c r="F18" s="181"/>
      <c r="G18" s="18" t="s">
        <v>19</v>
      </c>
      <c r="H18" s="207"/>
      <c r="I18" s="204"/>
      <c r="J18" s="204"/>
      <c r="K18" s="373"/>
      <c r="L18" s="369"/>
      <c r="M18" s="395"/>
      <c r="N18" s="196"/>
      <c r="O18" s="196"/>
      <c r="P18" s="309"/>
      <c r="Q18" s="199"/>
      <c r="R18" s="189"/>
      <c r="S18" s="189"/>
      <c r="T18" s="189"/>
      <c r="U18" s="309"/>
      <c r="V18" s="195"/>
      <c r="W18" s="192"/>
      <c r="X18" s="192"/>
      <c r="Y18" s="192"/>
      <c r="Z18" s="309"/>
      <c r="AA18" s="210"/>
      <c r="AB18" s="382"/>
      <c r="AC18" s="69"/>
    </row>
    <row r="19" spans="1:29" ht="21" customHeight="1">
      <c r="A19" s="179" t="s">
        <v>179</v>
      </c>
      <c r="B19" s="181" t="s">
        <v>970</v>
      </c>
      <c r="C19" s="393">
        <v>1</v>
      </c>
      <c r="D19" s="181" t="s">
        <v>404</v>
      </c>
      <c r="E19" s="181" t="s">
        <v>15</v>
      </c>
      <c r="F19" s="181" t="s">
        <v>16</v>
      </c>
      <c r="G19" s="118" t="s">
        <v>17</v>
      </c>
      <c r="H19" s="205" t="s">
        <v>178</v>
      </c>
      <c r="I19" s="203" t="s">
        <v>971</v>
      </c>
      <c r="J19" s="203" t="s">
        <v>972</v>
      </c>
      <c r="K19" s="372">
        <v>1</v>
      </c>
      <c r="L19" s="369" t="s">
        <v>973</v>
      </c>
      <c r="M19" s="390" t="s">
        <v>178</v>
      </c>
      <c r="N19" s="174" t="s">
        <v>971</v>
      </c>
      <c r="O19" s="174" t="s">
        <v>972</v>
      </c>
      <c r="P19" s="307">
        <v>1</v>
      </c>
      <c r="Q19" s="197" t="s">
        <v>974</v>
      </c>
      <c r="R19" s="187" t="s">
        <v>178</v>
      </c>
      <c r="S19" s="187" t="s">
        <v>971</v>
      </c>
      <c r="T19" s="187" t="s">
        <v>972</v>
      </c>
      <c r="U19" s="307">
        <v>1</v>
      </c>
      <c r="V19" s="193" t="s">
        <v>975</v>
      </c>
      <c r="W19" s="190" t="s">
        <v>178</v>
      </c>
      <c r="X19" s="190" t="s">
        <v>971</v>
      </c>
      <c r="Y19" s="190" t="s">
        <v>972</v>
      </c>
      <c r="Z19" s="307">
        <v>1</v>
      </c>
      <c r="AA19" s="208" t="s">
        <v>995</v>
      </c>
      <c r="AB19" s="381">
        <f>(+Z19+U19+P19+K19)/4</f>
        <v>1</v>
      </c>
      <c r="AC19" s="69"/>
    </row>
    <row r="20" spans="1:29" ht="36">
      <c r="A20" s="179"/>
      <c r="B20" s="181"/>
      <c r="C20" s="181"/>
      <c r="D20" s="181"/>
      <c r="E20" s="181"/>
      <c r="F20" s="181"/>
      <c r="G20" s="17" t="s">
        <v>18</v>
      </c>
      <c r="H20" s="206"/>
      <c r="I20" s="184"/>
      <c r="J20" s="184"/>
      <c r="K20" s="373"/>
      <c r="L20" s="369"/>
      <c r="M20" s="391"/>
      <c r="N20" s="175"/>
      <c r="O20" s="175"/>
      <c r="P20" s="308"/>
      <c r="Q20" s="198"/>
      <c r="R20" s="188"/>
      <c r="S20" s="188"/>
      <c r="T20" s="188"/>
      <c r="U20" s="308"/>
      <c r="V20" s="194"/>
      <c r="W20" s="191"/>
      <c r="X20" s="191"/>
      <c r="Y20" s="191"/>
      <c r="Z20" s="308"/>
      <c r="AA20" s="209"/>
      <c r="AB20" s="382"/>
      <c r="AC20" s="69"/>
    </row>
    <row r="21" spans="1:29" ht="75" customHeight="1">
      <c r="A21" s="179"/>
      <c r="B21" s="181"/>
      <c r="C21" s="181"/>
      <c r="D21" s="181"/>
      <c r="E21" s="181"/>
      <c r="F21" s="181"/>
      <c r="G21" s="18" t="s">
        <v>19</v>
      </c>
      <c r="H21" s="207"/>
      <c r="I21" s="204"/>
      <c r="J21" s="204"/>
      <c r="K21" s="373"/>
      <c r="L21" s="369"/>
      <c r="M21" s="395"/>
      <c r="N21" s="196"/>
      <c r="O21" s="196"/>
      <c r="P21" s="309"/>
      <c r="Q21" s="199"/>
      <c r="R21" s="189"/>
      <c r="S21" s="189"/>
      <c r="T21" s="189"/>
      <c r="U21" s="309"/>
      <c r="V21" s="195"/>
      <c r="W21" s="192"/>
      <c r="X21" s="192"/>
      <c r="Y21" s="192"/>
      <c r="Z21" s="309"/>
      <c r="AA21" s="210"/>
      <c r="AB21" s="382"/>
      <c r="AC21" s="69"/>
    </row>
    <row r="22" spans="1:29" ht="21" customHeight="1">
      <c r="A22" s="179" t="s">
        <v>180</v>
      </c>
      <c r="B22" s="181" t="s">
        <v>181</v>
      </c>
      <c r="C22" s="393">
        <v>1</v>
      </c>
      <c r="D22" s="181" t="s">
        <v>405</v>
      </c>
      <c r="E22" s="181" t="s">
        <v>15</v>
      </c>
      <c r="F22" s="181" t="s">
        <v>16</v>
      </c>
      <c r="G22" s="118" t="s">
        <v>17</v>
      </c>
      <c r="H22" s="205" t="s">
        <v>178</v>
      </c>
      <c r="I22" s="203" t="s">
        <v>976</v>
      </c>
      <c r="J22" s="203" t="s">
        <v>977</v>
      </c>
      <c r="K22" s="372">
        <v>1</v>
      </c>
      <c r="L22" s="369" t="s">
        <v>406</v>
      </c>
      <c r="M22" s="390" t="s">
        <v>178</v>
      </c>
      <c r="N22" s="174" t="s">
        <v>976</v>
      </c>
      <c r="O22" s="174" t="s">
        <v>407</v>
      </c>
      <c r="P22" s="307">
        <v>1</v>
      </c>
      <c r="Q22" s="197" t="s">
        <v>408</v>
      </c>
      <c r="R22" s="187" t="s">
        <v>178</v>
      </c>
      <c r="S22" s="187" t="s">
        <v>976</v>
      </c>
      <c r="T22" s="187" t="s">
        <v>846</v>
      </c>
      <c r="U22" s="307">
        <v>1</v>
      </c>
      <c r="V22" s="193" t="s">
        <v>847</v>
      </c>
      <c r="W22" s="190" t="s">
        <v>178</v>
      </c>
      <c r="X22" s="190" t="s">
        <v>976</v>
      </c>
      <c r="Y22" s="190" t="s">
        <v>1003</v>
      </c>
      <c r="Z22" s="307">
        <v>1</v>
      </c>
      <c r="AA22" s="208" t="s">
        <v>996</v>
      </c>
      <c r="AB22" s="381">
        <f>(+Z22+U22+P22+K22)/4</f>
        <v>1</v>
      </c>
      <c r="AC22" s="69"/>
    </row>
    <row r="23" spans="1:29" ht="36">
      <c r="A23" s="179"/>
      <c r="B23" s="181"/>
      <c r="C23" s="181"/>
      <c r="D23" s="181"/>
      <c r="E23" s="181"/>
      <c r="F23" s="181"/>
      <c r="G23" s="17" t="s">
        <v>18</v>
      </c>
      <c r="H23" s="206"/>
      <c r="I23" s="184"/>
      <c r="J23" s="184"/>
      <c r="K23" s="373"/>
      <c r="L23" s="369"/>
      <c r="M23" s="391"/>
      <c r="N23" s="175"/>
      <c r="O23" s="175"/>
      <c r="P23" s="308"/>
      <c r="Q23" s="198"/>
      <c r="R23" s="188"/>
      <c r="S23" s="188"/>
      <c r="T23" s="188"/>
      <c r="U23" s="308"/>
      <c r="V23" s="194"/>
      <c r="W23" s="191"/>
      <c r="X23" s="191"/>
      <c r="Y23" s="191"/>
      <c r="Z23" s="308"/>
      <c r="AA23" s="209"/>
      <c r="AB23" s="382"/>
      <c r="AC23" s="69"/>
    </row>
    <row r="24" spans="1:29" ht="84.75" customHeight="1">
      <c r="A24" s="179"/>
      <c r="B24" s="181"/>
      <c r="C24" s="181"/>
      <c r="D24" s="181"/>
      <c r="E24" s="181"/>
      <c r="F24" s="181"/>
      <c r="G24" s="18" t="s">
        <v>19</v>
      </c>
      <c r="H24" s="207"/>
      <c r="I24" s="204"/>
      <c r="J24" s="204"/>
      <c r="K24" s="373"/>
      <c r="L24" s="369"/>
      <c r="M24" s="395"/>
      <c r="N24" s="196"/>
      <c r="O24" s="196"/>
      <c r="P24" s="309"/>
      <c r="Q24" s="199"/>
      <c r="R24" s="189"/>
      <c r="S24" s="189"/>
      <c r="T24" s="189"/>
      <c r="U24" s="309"/>
      <c r="V24" s="195"/>
      <c r="W24" s="192"/>
      <c r="X24" s="192"/>
      <c r="Y24" s="192"/>
      <c r="Z24" s="309"/>
      <c r="AA24" s="210"/>
      <c r="AB24" s="382"/>
      <c r="AC24" s="69"/>
    </row>
    <row r="25" spans="1:29" ht="21" customHeight="1">
      <c r="A25" s="179" t="s">
        <v>182</v>
      </c>
      <c r="B25" s="181" t="s">
        <v>978</v>
      </c>
      <c r="C25" s="393">
        <v>1</v>
      </c>
      <c r="D25" s="181" t="s">
        <v>183</v>
      </c>
      <c r="E25" s="181" t="s">
        <v>15</v>
      </c>
      <c r="F25" s="181" t="s">
        <v>16</v>
      </c>
      <c r="G25" s="118" t="s">
        <v>17</v>
      </c>
      <c r="H25" s="205" t="s">
        <v>57</v>
      </c>
      <c r="I25" s="203" t="s">
        <v>979</v>
      </c>
      <c r="J25" s="203" t="s">
        <v>980</v>
      </c>
      <c r="K25" s="372">
        <v>1</v>
      </c>
      <c r="L25" s="369" t="s">
        <v>981</v>
      </c>
      <c r="M25" s="390" t="s">
        <v>57</v>
      </c>
      <c r="N25" s="174" t="s">
        <v>1293</v>
      </c>
      <c r="O25" s="174" t="s">
        <v>982</v>
      </c>
      <c r="P25" s="307">
        <v>1</v>
      </c>
      <c r="Q25" s="197" t="s">
        <v>983</v>
      </c>
      <c r="R25" s="187" t="s">
        <v>57</v>
      </c>
      <c r="S25" s="187" t="s">
        <v>979</v>
      </c>
      <c r="T25" s="187" t="s">
        <v>984</v>
      </c>
      <c r="U25" s="307">
        <v>1</v>
      </c>
      <c r="V25" s="193" t="s">
        <v>983</v>
      </c>
      <c r="W25" s="190" t="s">
        <v>57</v>
      </c>
      <c r="X25" s="190" t="s">
        <v>979</v>
      </c>
      <c r="Y25" s="190" t="s">
        <v>984</v>
      </c>
      <c r="Z25" s="307">
        <v>1</v>
      </c>
      <c r="AA25" s="208" t="s">
        <v>983</v>
      </c>
      <c r="AB25" s="381">
        <f>(+Z25+U25+P25+K25)/4</f>
        <v>1</v>
      </c>
      <c r="AC25" s="69"/>
    </row>
    <row r="26" spans="1:29" ht="36">
      <c r="A26" s="179"/>
      <c r="B26" s="181"/>
      <c r="C26" s="181"/>
      <c r="D26" s="181"/>
      <c r="E26" s="181"/>
      <c r="F26" s="181"/>
      <c r="G26" s="17" t="s">
        <v>18</v>
      </c>
      <c r="H26" s="206"/>
      <c r="I26" s="184"/>
      <c r="J26" s="184"/>
      <c r="K26" s="373"/>
      <c r="L26" s="369"/>
      <c r="M26" s="391"/>
      <c r="N26" s="175"/>
      <c r="O26" s="175"/>
      <c r="P26" s="308"/>
      <c r="Q26" s="198"/>
      <c r="R26" s="188"/>
      <c r="S26" s="188"/>
      <c r="T26" s="188"/>
      <c r="U26" s="308"/>
      <c r="V26" s="194"/>
      <c r="W26" s="191"/>
      <c r="X26" s="191"/>
      <c r="Y26" s="191"/>
      <c r="Z26" s="308"/>
      <c r="AA26" s="209"/>
      <c r="AB26" s="382"/>
      <c r="AC26" s="69"/>
    </row>
    <row r="27" spans="1:29" ht="78.75" customHeight="1">
      <c r="A27" s="179"/>
      <c r="B27" s="181"/>
      <c r="C27" s="181"/>
      <c r="D27" s="181"/>
      <c r="E27" s="181"/>
      <c r="F27" s="181"/>
      <c r="G27" s="18" t="s">
        <v>19</v>
      </c>
      <c r="H27" s="207"/>
      <c r="I27" s="204"/>
      <c r="J27" s="204"/>
      <c r="K27" s="373"/>
      <c r="L27" s="369"/>
      <c r="M27" s="395"/>
      <c r="N27" s="196"/>
      <c r="O27" s="196"/>
      <c r="P27" s="309"/>
      <c r="Q27" s="199"/>
      <c r="R27" s="189"/>
      <c r="S27" s="189"/>
      <c r="T27" s="189"/>
      <c r="U27" s="309"/>
      <c r="V27" s="195"/>
      <c r="W27" s="192"/>
      <c r="X27" s="192"/>
      <c r="Y27" s="192"/>
      <c r="Z27" s="309"/>
      <c r="AA27" s="210"/>
      <c r="AB27" s="382"/>
      <c r="AC27" s="69"/>
    </row>
    <row r="28" spans="1:29" ht="21" customHeight="1">
      <c r="A28" s="179" t="s">
        <v>184</v>
      </c>
      <c r="B28" s="181" t="s">
        <v>985</v>
      </c>
      <c r="C28" s="393">
        <v>1</v>
      </c>
      <c r="D28" s="181" t="s">
        <v>185</v>
      </c>
      <c r="E28" s="181" t="s">
        <v>15</v>
      </c>
      <c r="F28" s="181" t="s">
        <v>16</v>
      </c>
      <c r="G28" s="118" t="s">
        <v>17</v>
      </c>
      <c r="H28" s="205" t="s">
        <v>57</v>
      </c>
      <c r="I28" s="203" t="s">
        <v>1293</v>
      </c>
      <c r="J28" s="203" t="s">
        <v>1294</v>
      </c>
      <c r="K28" s="372">
        <v>1</v>
      </c>
      <c r="L28" s="369" t="s">
        <v>1295</v>
      </c>
      <c r="M28" s="390" t="s">
        <v>57</v>
      </c>
      <c r="N28" s="174" t="s">
        <v>1296</v>
      </c>
      <c r="O28" s="174" t="s">
        <v>1294</v>
      </c>
      <c r="P28" s="307">
        <v>1</v>
      </c>
      <c r="Q28" s="197" t="s">
        <v>1295</v>
      </c>
      <c r="R28" s="187" t="s">
        <v>57</v>
      </c>
      <c r="S28" s="187" t="s">
        <v>1296</v>
      </c>
      <c r="T28" s="187" t="s">
        <v>1297</v>
      </c>
      <c r="U28" s="307">
        <v>1</v>
      </c>
      <c r="V28" s="193" t="s">
        <v>1295</v>
      </c>
      <c r="W28" s="190" t="s">
        <v>57</v>
      </c>
      <c r="X28" s="190" t="s">
        <v>1296</v>
      </c>
      <c r="Y28" s="190" t="s">
        <v>1298</v>
      </c>
      <c r="Z28" s="307">
        <v>1</v>
      </c>
      <c r="AA28" s="208" t="s">
        <v>1295</v>
      </c>
      <c r="AB28" s="381">
        <f>(+Z28+U28+P28+K28)/4</f>
        <v>1</v>
      </c>
      <c r="AC28" s="69"/>
    </row>
    <row r="29" spans="1:29" ht="36">
      <c r="A29" s="179"/>
      <c r="B29" s="181"/>
      <c r="C29" s="181"/>
      <c r="D29" s="181"/>
      <c r="E29" s="181"/>
      <c r="F29" s="181"/>
      <c r="G29" s="17" t="s">
        <v>18</v>
      </c>
      <c r="H29" s="206"/>
      <c r="I29" s="184"/>
      <c r="J29" s="184"/>
      <c r="K29" s="373"/>
      <c r="L29" s="369"/>
      <c r="M29" s="391"/>
      <c r="N29" s="175"/>
      <c r="O29" s="175"/>
      <c r="P29" s="308"/>
      <c r="Q29" s="198"/>
      <c r="R29" s="188"/>
      <c r="S29" s="188"/>
      <c r="T29" s="188"/>
      <c r="U29" s="308"/>
      <c r="V29" s="194"/>
      <c r="W29" s="191"/>
      <c r="X29" s="191"/>
      <c r="Y29" s="191"/>
      <c r="Z29" s="308"/>
      <c r="AA29" s="209"/>
      <c r="AB29" s="382"/>
      <c r="AC29" s="69"/>
    </row>
    <row r="30" spans="1:29" ht="96.75" customHeight="1">
      <c r="A30" s="179"/>
      <c r="B30" s="181"/>
      <c r="C30" s="181"/>
      <c r="D30" s="181"/>
      <c r="E30" s="181"/>
      <c r="F30" s="181"/>
      <c r="G30" s="18" t="s">
        <v>19</v>
      </c>
      <c r="H30" s="207"/>
      <c r="I30" s="204"/>
      <c r="J30" s="204"/>
      <c r="K30" s="373"/>
      <c r="L30" s="369"/>
      <c r="M30" s="395"/>
      <c r="N30" s="196"/>
      <c r="O30" s="196"/>
      <c r="P30" s="309"/>
      <c r="Q30" s="199"/>
      <c r="R30" s="189"/>
      <c r="S30" s="189"/>
      <c r="T30" s="189"/>
      <c r="U30" s="309"/>
      <c r="V30" s="195"/>
      <c r="W30" s="192"/>
      <c r="X30" s="192"/>
      <c r="Y30" s="192"/>
      <c r="Z30" s="309"/>
      <c r="AA30" s="210"/>
      <c r="AB30" s="382"/>
      <c r="AC30" s="69"/>
    </row>
    <row r="31" spans="1:29" ht="21" customHeight="1">
      <c r="A31" s="179" t="s">
        <v>186</v>
      </c>
      <c r="B31" s="181" t="s">
        <v>409</v>
      </c>
      <c r="C31" s="393">
        <v>1</v>
      </c>
      <c r="D31" s="181" t="s">
        <v>410</v>
      </c>
      <c r="E31" s="181" t="s">
        <v>15</v>
      </c>
      <c r="F31" s="181" t="s">
        <v>16</v>
      </c>
      <c r="G31" s="118" t="s">
        <v>17</v>
      </c>
      <c r="H31" s="205" t="s">
        <v>187</v>
      </c>
      <c r="I31" s="203" t="s">
        <v>1299</v>
      </c>
      <c r="J31" s="203" t="s">
        <v>1300</v>
      </c>
      <c r="K31" s="372">
        <v>0.8</v>
      </c>
      <c r="L31" s="369" t="s">
        <v>1301</v>
      </c>
      <c r="M31" s="390" t="s">
        <v>187</v>
      </c>
      <c r="N31" s="174" t="s">
        <v>1299</v>
      </c>
      <c r="O31" s="174" t="s">
        <v>1302</v>
      </c>
      <c r="P31" s="307">
        <v>0.9</v>
      </c>
      <c r="Q31" s="197" t="s">
        <v>1303</v>
      </c>
      <c r="R31" s="187" t="s">
        <v>187</v>
      </c>
      <c r="S31" s="187" t="s">
        <v>1299</v>
      </c>
      <c r="T31" s="187" t="s">
        <v>1302</v>
      </c>
      <c r="U31" s="307">
        <v>0.9</v>
      </c>
      <c r="V31" s="193" t="s">
        <v>1304</v>
      </c>
      <c r="W31" s="190" t="s">
        <v>187</v>
      </c>
      <c r="X31" s="190" t="s">
        <v>1299</v>
      </c>
      <c r="Y31" s="190" t="s">
        <v>1302</v>
      </c>
      <c r="Z31" s="307">
        <v>0.9</v>
      </c>
      <c r="AA31" s="208" t="s">
        <v>1304</v>
      </c>
      <c r="AB31" s="381">
        <f>(+Z31+U31+P31+K31)/4</f>
        <v>0.875</v>
      </c>
      <c r="AC31" s="69"/>
    </row>
    <row r="32" spans="1:29" ht="36">
      <c r="A32" s="179"/>
      <c r="B32" s="181"/>
      <c r="C32" s="181"/>
      <c r="D32" s="181"/>
      <c r="E32" s="181"/>
      <c r="F32" s="181"/>
      <c r="G32" s="17" t="s">
        <v>18</v>
      </c>
      <c r="H32" s="206"/>
      <c r="I32" s="184"/>
      <c r="J32" s="184"/>
      <c r="K32" s="373"/>
      <c r="L32" s="369"/>
      <c r="M32" s="391"/>
      <c r="N32" s="175"/>
      <c r="O32" s="175"/>
      <c r="P32" s="308"/>
      <c r="Q32" s="198"/>
      <c r="R32" s="188"/>
      <c r="S32" s="188"/>
      <c r="T32" s="188"/>
      <c r="U32" s="308"/>
      <c r="V32" s="194"/>
      <c r="W32" s="191"/>
      <c r="X32" s="191"/>
      <c r="Y32" s="191"/>
      <c r="Z32" s="308"/>
      <c r="AA32" s="209"/>
      <c r="AB32" s="382"/>
      <c r="AC32" s="69"/>
    </row>
    <row r="33" spans="1:29" ht="73.5" customHeight="1" thickBot="1">
      <c r="A33" s="180"/>
      <c r="B33" s="182"/>
      <c r="C33" s="182"/>
      <c r="D33" s="182"/>
      <c r="E33" s="182"/>
      <c r="F33" s="182"/>
      <c r="G33" s="19" t="s">
        <v>19</v>
      </c>
      <c r="H33" s="394"/>
      <c r="I33" s="185"/>
      <c r="J33" s="185"/>
      <c r="K33" s="389"/>
      <c r="L33" s="379"/>
      <c r="M33" s="392"/>
      <c r="N33" s="176"/>
      <c r="O33" s="176"/>
      <c r="P33" s="385"/>
      <c r="Q33" s="387"/>
      <c r="R33" s="388"/>
      <c r="S33" s="388"/>
      <c r="T33" s="388"/>
      <c r="U33" s="385"/>
      <c r="V33" s="386"/>
      <c r="W33" s="326"/>
      <c r="X33" s="326"/>
      <c r="Y33" s="326"/>
      <c r="Z33" s="385"/>
      <c r="AA33" s="384"/>
      <c r="AB33" s="382"/>
      <c r="AC33" s="69"/>
    </row>
    <row r="34" ht="12">
      <c r="AB34" s="125">
        <f>SUM(AB10:AB33)/8</f>
        <v>0.984375</v>
      </c>
    </row>
  </sheetData>
  <sheetProtection/>
  <mergeCells count="250">
    <mergeCell ref="A1:B4"/>
    <mergeCell ref="C1:AA4"/>
    <mergeCell ref="A5:B5"/>
    <mergeCell ref="C5:AA5"/>
    <mergeCell ref="A6:AA6"/>
    <mergeCell ref="A7:G7"/>
    <mergeCell ref="H7:L7"/>
    <mergeCell ref="M7:Q7"/>
    <mergeCell ref="R7:V7"/>
    <mergeCell ref="W7:AA7"/>
    <mergeCell ref="A8:A9"/>
    <mergeCell ref="B8:B9"/>
    <mergeCell ref="C8:C9"/>
    <mergeCell ref="D8:D9"/>
    <mergeCell ref="E8:E9"/>
    <mergeCell ref="F8:F9"/>
    <mergeCell ref="G8:G9"/>
    <mergeCell ref="H8:I8"/>
    <mergeCell ref="J8:J9"/>
    <mergeCell ref="K8:K9"/>
    <mergeCell ref="L8:L9"/>
    <mergeCell ref="M8:N8"/>
    <mergeCell ref="O8:O9"/>
    <mergeCell ref="P8:P9"/>
    <mergeCell ref="Q8:Q9"/>
    <mergeCell ref="R8:S8"/>
    <mergeCell ref="T8:T9"/>
    <mergeCell ref="U8:U9"/>
    <mergeCell ref="V8:V9"/>
    <mergeCell ref="W8:X8"/>
    <mergeCell ref="Y8:Y9"/>
    <mergeCell ref="Z8:Z9"/>
    <mergeCell ref="AA8:AA9"/>
    <mergeCell ref="A10:A12"/>
    <mergeCell ref="B10:B12"/>
    <mergeCell ref="C10:C12"/>
    <mergeCell ref="D10:D12"/>
    <mergeCell ref="E10:E12"/>
    <mergeCell ref="F10:F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 ref="Z10:Z12"/>
    <mergeCell ref="AA10:AA12"/>
    <mergeCell ref="A13:A15"/>
    <mergeCell ref="B13:B15"/>
    <mergeCell ref="C13:C15"/>
    <mergeCell ref="D13:D15"/>
    <mergeCell ref="E13:E15"/>
    <mergeCell ref="F13:F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W13:W15"/>
    <mergeCell ref="X13:X15"/>
    <mergeCell ref="Y13:Y15"/>
    <mergeCell ref="Z13:Z15"/>
    <mergeCell ref="AA13:AA15"/>
    <mergeCell ref="A16:A18"/>
    <mergeCell ref="B16:B18"/>
    <mergeCell ref="C16:C18"/>
    <mergeCell ref="D16:D18"/>
    <mergeCell ref="E16:E18"/>
    <mergeCell ref="F16:F18"/>
    <mergeCell ref="H16:H18"/>
    <mergeCell ref="I16:I18"/>
    <mergeCell ref="J16:J18"/>
    <mergeCell ref="K16:K18"/>
    <mergeCell ref="L16:L18"/>
    <mergeCell ref="M16:M18"/>
    <mergeCell ref="N16:N18"/>
    <mergeCell ref="O16:O18"/>
    <mergeCell ref="P16:P18"/>
    <mergeCell ref="Q16:Q18"/>
    <mergeCell ref="R16:R18"/>
    <mergeCell ref="S16:S18"/>
    <mergeCell ref="T16:T18"/>
    <mergeCell ref="U16:U18"/>
    <mergeCell ref="V16:V18"/>
    <mergeCell ref="W16:W18"/>
    <mergeCell ref="X16:X18"/>
    <mergeCell ref="Y16:Y18"/>
    <mergeCell ref="Z16:Z18"/>
    <mergeCell ref="AA16:AA18"/>
    <mergeCell ref="A19:A21"/>
    <mergeCell ref="B19:B21"/>
    <mergeCell ref="C19:C21"/>
    <mergeCell ref="D19:D21"/>
    <mergeCell ref="E19:E21"/>
    <mergeCell ref="F19:F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X19:X21"/>
    <mergeCell ref="Y19:Y21"/>
    <mergeCell ref="Z19:Z21"/>
    <mergeCell ref="AA19:AA21"/>
    <mergeCell ref="A22:A24"/>
    <mergeCell ref="B22:B24"/>
    <mergeCell ref="C22:C24"/>
    <mergeCell ref="D22:D24"/>
    <mergeCell ref="E22:E24"/>
    <mergeCell ref="F22:F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A22:AA24"/>
    <mergeCell ref="A25:A27"/>
    <mergeCell ref="B25:B27"/>
    <mergeCell ref="C25:C27"/>
    <mergeCell ref="D25:D27"/>
    <mergeCell ref="E25:E27"/>
    <mergeCell ref="F25:F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28:A30"/>
    <mergeCell ref="B28:B30"/>
    <mergeCell ref="C28:C30"/>
    <mergeCell ref="D28:D30"/>
    <mergeCell ref="E28:E30"/>
    <mergeCell ref="F28:F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W28:W30"/>
    <mergeCell ref="X28:X30"/>
    <mergeCell ref="Y28:Y30"/>
    <mergeCell ref="Z28:Z30"/>
    <mergeCell ref="AA28:AA30"/>
    <mergeCell ref="A31:A33"/>
    <mergeCell ref="B31:B33"/>
    <mergeCell ref="C31:C33"/>
    <mergeCell ref="D31:D33"/>
    <mergeCell ref="E31:E33"/>
    <mergeCell ref="F31:F33"/>
    <mergeCell ref="H31:H33"/>
    <mergeCell ref="I31:I33"/>
    <mergeCell ref="J31:J33"/>
    <mergeCell ref="K31:K33"/>
    <mergeCell ref="L31:L33"/>
    <mergeCell ref="M31:M33"/>
    <mergeCell ref="N31:N33"/>
    <mergeCell ref="O31:O33"/>
    <mergeCell ref="P31:P33"/>
    <mergeCell ref="Q31:Q33"/>
    <mergeCell ref="R31:R33"/>
    <mergeCell ref="S31:S33"/>
    <mergeCell ref="T31:T33"/>
    <mergeCell ref="AA31:AA33"/>
    <mergeCell ref="U31:U33"/>
    <mergeCell ref="V31:V33"/>
    <mergeCell ref="W31:W33"/>
    <mergeCell ref="X31:X33"/>
    <mergeCell ref="Y31:Y33"/>
    <mergeCell ref="Z31:Z33"/>
    <mergeCell ref="AB25:AB27"/>
    <mergeCell ref="AB28:AB30"/>
    <mergeCell ref="AB31:AB33"/>
    <mergeCell ref="AB8:AB9"/>
    <mergeCell ref="AB10:AB12"/>
    <mergeCell ref="AB13:AB15"/>
    <mergeCell ref="AB16:AB18"/>
    <mergeCell ref="AB19:AB21"/>
    <mergeCell ref="AB22:AB2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C00000"/>
  </sheetPr>
  <dimension ref="A1:AB27"/>
  <sheetViews>
    <sheetView zoomScalePageLayoutView="0" workbookViewId="0" topLeftCell="A14">
      <selection activeCell="A17" sqref="A17:A19"/>
    </sheetView>
  </sheetViews>
  <sheetFormatPr defaultColWidth="11.421875" defaultRowHeight="15"/>
  <cols>
    <col min="1" max="1" width="24.28125" style="29" customWidth="1"/>
    <col min="2" max="3" width="24.7109375" style="29" customWidth="1"/>
    <col min="4" max="4" width="17.7109375" style="29" customWidth="1"/>
    <col min="5" max="5" width="12.8515625" style="29" customWidth="1"/>
    <col min="6" max="6" width="15.7109375" style="29" customWidth="1"/>
    <col min="7" max="7" width="13.57421875" style="29" customWidth="1"/>
    <col min="8" max="8" width="20.8515625" style="29" customWidth="1"/>
    <col min="9" max="9" width="16.140625" style="29" customWidth="1"/>
    <col min="10" max="10" width="18.00390625" style="29" customWidth="1"/>
    <col min="11" max="11" width="15.140625" style="29" customWidth="1"/>
    <col min="12" max="12" width="21.57421875" style="29" customWidth="1"/>
    <col min="13" max="13" width="19.00390625" style="29" customWidth="1"/>
    <col min="14" max="14" width="16.421875" style="29" customWidth="1"/>
    <col min="15" max="15" width="25.00390625" style="29" customWidth="1"/>
    <col min="16" max="16" width="14.57421875" style="29" customWidth="1"/>
    <col min="17" max="17" width="19.57421875" style="29" customWidth="1"/>
    <col min="18" max="18" width="20.421875" style="29" customWidth="1"/>
    <col min="19" max="19" width="30.7109375" style="29" customWidth="1"/>
    <col min="20" max="20" width="21.00390625" style="29" customWidth="1"/>
    <col min="21" max="21" width="11.421875" style="29" customWidth="1"/>
    <col min="22" max="22" width="15.57421875" style="29" customWidth="1"/>
    <col min="23" max="23" width="19.421875" style="29" customWidth="1"/>
    <col min="24" max="24" width="11.421875" style="29" customWidth="1"/>
    <col min="25" max="25" width="19.421875" style="29" customWidth="1"/>
    <col min="26" max="26" width="11.421875" style="29" customWidth="1"/>
    <col min="27" max="27" width="19.28125" style="29" customWidth="1"/>
    <col min="28" max="28" width="13.28125" style="29" customWidth="1"/>
    <col min="29" max="16384" width="11.421875" style="29" customWidth="1"/>
  </cols>
  <sheetData>
    <row r="1" spans="1:27" ht="15" customHeight="1">
      <c r="A1" s="457"/>
      <c r="B1" s="457"/>
      <c r="C1" s="435" t="s">
        <v>638</v>
      </c>
      <c r="D1" s="435"/>
      <c r="E1" s="435"/>
      <c r="F1" s="435"/>
      <c r="G1" s="435"/>
      <c r="H1" s="435"/>
      <c r="I1" s="435"/>
      <c r="J1" s="435"/>
      <c r="K1" s="435"/>
      <c r="L1" s="435"/>
      <c r="M1" s="435"/>
      <c r="N1" s="435"/>
      <c r="O1" s="435"/>
      <c r="P1" s="435"/>
      <c r="Q1" s="435"/>
      <c r="R1" s="435"/>
      <c r="S1" s="435"/>
      <c r="T1" s="435"/>
      <c r="U1" s="435"/>
      <c r="V1" s="435"/>
      <c r="W1" s="435"/>
      <c r="X1" s="435"/>
      <c r="Y1" s="435"/>
      <c r="Z1" s="435"/>
      <c r="AA1" s="435"/>
    </row>
    <row r="2" spans="1:27" ht="15" customHeight="1">
      <c r="A2" s="457"/>
      <c r="B2" s="457"/>
      <c r="C2" s="435"/>
      <c r="D2" s="435"/>
      <c r="E2" s="435"/>
      <c r="F2" s="435"/>
      <c r="G2" s="435"/>
      <c r="H2" s="435"/>
      <c r="I2" s="435"/>
      <c r="J2" s="435"/>
      <c r="K2" s="435"/>
      <c r="L2" s="435"/>
      <c r="M2" s="435"/>
      <c r="N2" s="435"/>
      <c r="O2" s="435"/>
      <c r="P2" s="435"/>
      <c r="Q2" s="435"/>
      <c r="R2" s="435"/>
      <c r="S2" s="435"/>
      <c r="T2" s="435"/>
      <c r="U2" s="435"/>
      <c r="V2" s="435"/>
      <c r="W2" s="435"/>
      <c r="X2" s="435"/>
      <c r="Y2" s="435"/>
      <c r="Z2" s="435"/>
      <c r="AA2" s="435"/>
    </row>
    <row r="3" spans="1:27" ht="12" customHeight="1">
      <c r="A3" s="457"/>
      <c r="B3" s="457"/>
      <c r="C3" s="435"/>
      <c r="D3" s="435"/>
      <c r="E3" s="435"/>
      <c r="F3" s="435"/>
      <c r="G3" s="435"/>
      <c r="H3" s="435"/>
      <c r="I3" s="435"/>
      <c r="J3" s="435"/>
      <c r="K3" s="435"/>
      <c r="L3" s="435"/>
      <c r="M3" s="435"/>
      <c r="N3" s="435"/>
      <c r="O3" s="435"/>
      <c r="P3" s="435"/>
      <c r="Q3" s="435"/>
      <c r="R3" s="435"/>
      <c r="S3" s="435"/>
      <c r="T3" s="435"/>
      <c r="U3" s="435"/>
      <c r="V3" s="435"/>
      <c r="W3" s="435"/>
      <c r="X3" s="435"/>
      <c r="Y3" s="435"/>
      <c r="Z3" s="435"/>
      <c r="AA3" s="435"/>
    </row>
    <row r="4" spans="1:27" ht="14.25">
      <c r="A4" s="457"/>
      <c r="B4" s="457"/>
      <c r="C4" s="435"/>
      <c r="D4" s="435"/>
      <c r="E4" s="435"/>
      <c r="F4" s="435"/>
      <c r="G4" s="435"/>
      <c r="H4" s="435"/>
      <c r="I4" s="435"/>
      <c r="J4" s="435"/>
      <c r="K4" s="435"/>
      <c r="L4" s="435"/>
      <c r="M4" s="435"/>
      <c r="N4" s="435"/>
      <c r="O4" s="435"/>
      <c r="P4" s="435"/>
      <c r="Q4" s="435"/>
      <c r="R4" s="435"/>
      <c r="S4" s="435"/>
      <c r="T4" s="435"/>
      <c r="U4" s="435"/>
      <c r="V4" s="435"/>
      <c r="W4" s="435"/>
      <c r="X4" s="435"/>
      <c r="Y4" s="435"/>
      <c r="Z4" s="435"/>
      <c r="AA4" s="435"/>
    </row>
    <row r="5" spans="1:27" ht="30" customHeight="1">
      <c r="A5" s="457"/>
      <c r="B5" s="457"/>
      <c r="C5" s="436"/>
      <c r="D5" s="436"/>
      <c r="E5" s="436"/>
      <c r="F5" s="436"/>
      <c r="G5" s="436"/>
      <c r="H5" s="436"/>
      <c r="I5" s="436"/>
      <c r="J5" s="436"/>
      <c r="K5" s="436"/>
      <c r="L5" s="436"/>
      <c r="M5" s="436"/>
      <c r="N5" s="436"/>
      <c r="O5" s="436"/>
      <c r="P5" s="436"/>
      <c r="Q5" s="436"/>
      <c r="R5" s="436"/>
      <c r="S5" s="436"/>
      <c r="T5" s="436"/>
      <c r="U5" s="436"/>
      <c r="V5" s="436"/>
      <c r="W5" s="436"/>
      <c r="X5" s="436"/>
      <c r="Y5" s="436"/>
      <c r="Z5" s="436"/>
      <c r="AA5" s="436"/>
    </row>
    <row r="6" spans="1:27" ht="21" customHeight="1">
      <c r="A6" s="458" t="s">
        <v>895</v>
      </c>
      <c r="B6" s="459"/>
      <c r="C6" s="43"/>
      <c r="D6" s="460"/>
      <c r="E6" s="460"/>
      <c r="F6" s="460"/>
      <c r="G6" s="460"/>
      <c r="H6" s="460"/>
      <c r="I6" s="460"/>
      <c r="J6" s="460"/>
      <c r="K6" s="460"/>
      <c r="L6" s="460"/>
      <c r="M6" s="460"/>
      <c r="N6" s="460"/>
      <c r="O6" s="460"/>
      <c r="P6" s="460"/>
      <c r="Q6" s="460"/>
      <c r="R6" s="460"/>
      <c r="S6" s="460"/>
      <c r="T6" s="460"/>
      <c r="U6" s="460"/>
      <c r="V6" s="460"/>
      <c r="W6" s="460"/>
      <c r="X6" s="460"/>
      <c r="Y6" s="460"/>
      <c r="Z6" s="460"/>
      <c r="AA6" s="461"/>
    </row>
    <row r="7" spans="1:27" ht="20.25" customHeight="1" thickBot="1">
      <c r="A7" s="462" t="s">
        <v>896</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4"/>
    </row>
    <row r="8" spans="1:27" ht="13.5">
      <c r="A8" s="443"/>
      <c r="B8" s="444"/>
      <c r="C8" s="444"/>
      <c r="D8" s="444"/>
      <c r="E8" s="444"/>
      <c r="F8" s="444"/>
      <c r="G8" s="465"/>
      <c r="H8" s="443" t="s">
        <v>22</v>
      </c>
      <c r="I8" s="444"/>
      <c r="J8" s="444"/>
      <c r="K8" s="444"/>
      <c r="L8" s="445"/>
      <c r="M8" s="446" t="s">
        <v>23</v>
      </c>
      <c r="N8" s="447"/>
      <c r="O8" s="447"/>
      <c r="P8" s="447"/>
      <c r="Q8" s="448"/>
      <c r="R8" s="449" t="s">
        <v>24</v>
      </c>
      <c r="S8" s="450"/>
      <c r="T8" s="450"/>
      <c r="U8" s="450"/>
      <c r="V8" s="451"/>
      <c r="W8" s="452" t="s">
        <v>25</v>
      </c>
      <c r="X8" s="453"/>
      <c r="Y8" s="453"/>
      <c r="Z8" s="453"/>
      <c r="AA8" s="454"/>
    </row>
    <row r="9" spans="1:28" ht="20.25" customHeight="1">
      <c r="A9" s="439" t="s">
        <v>343</v>
      </c>
      <c r="B9" s="383" t="s">
        <v>2</v>
      </c>
      <c r="C9" s="383" t="s">
        <v>320</v>
      </c>
      <c r="D9" s="383" t="s">
        <v>21</v>
      </c>
      <c r="E9" s="383" t="s">
        <v>4</v>
      </c>
      <c r="F9" s="383" t="s">
        <v>5</v>
      </c>
      <c r="G9" s="211" t="s">
        <v>6</v>
      </c>
      <c r="H9" s="439" t="s">
        <v>7</v>
      </c>
      <c r="I9" s="383"/>
      <c r="J9" s="383" t="s">
        <v>411</v>
      </c>
      <c r="K9" s="383" t="s">
        <v>11</v>
      </c>
      <c r="L9" s="466" t="s">
        <v>8</v>
      </c>
      <c r="M9" s="439" t="s">
        <v>7</v>
      </c>
      <c r="N9" s="383"/>
      <c r="O9" s="383" t="s">
        <v>3</v>
      </c>
      <c r="P9" s="383" t="s">
        <v>12</v>
      </c>
      <c r="Q9" s="466" t="s">
        <v>8</v>
      </c>
      <c r="R9" s="439" t="s">
        <v>7</v>
      </c>
      <c r="S9" s="383"/>
      <c r="T9" s="383" t="s">
        <v>3</v>
      </c>
      <c r="U9" s="383" t="s">
        <v>13</v>
      </c>
      <c r="V9" s="466" t="s">
        <v>8</v>
      </c>
      <c r="W9" s="212" t="s">
        <v>7</v>
      </c>
      <c r="X9" s="383"/>
      <c r="Y9" s="383" t="s">
        <v>3</v>
      </c>
      <c r="Z9" s="383" t="s">
        <v>14</v>
      </c>
      <c r="AA9" s="466" t="s">
        <v>8</v>
      </c>
      <c r="AB9" s="383" t="s">
        <v>1157</v>
      </c>
    </row>
    <row r="10" spans="1:28" ht="36.75" customHeight="1">
      <c r="A10" s="439"/>
      <c r="B10" s="383"/>
      <c r="C10" s="383"/>
      <c r="D10" s="383"/>
      <c r="E10" s="383"/>
      <c r="F10" s="383"/>
      <c r="G10" s="211"/>
      <c r="H10" s="30" t="s">
        <v>9</v>
      </c>
      <c r="I10" s="9" t="s">
        <v>10</v>
      </c>
      <c r="J10" s="383"/>
      <c r="K10" s="383"/>
      <c r="L10" s="466"/>
      <c r="M10" s="10" t="s">
        <v>9</v>
      </c>
      <c r="N10" s="9" t="s">
        <v>10</v>
      </c>
      <c r="O10" s="383"/>
      <c r="P10" s="383"/>
      <c r="Q10" s="466"/>
      <c r="R10" s="10" t="s">
        <v>9</v>
      </c>
      <c r="S10" s="9" t="s">
        <v>10</v>
      </c>
      <c r="T10" s="383"/>
      <c r="U10" s="383"/>
      <c r="V10" s="466"/>
      <c r="W10" s="8" t="s">
        <v>9</v>
      </c>
      <c r="X10" s="9" t="s">
        <v>10</v>
      </c>
      <c r="Y10" s="383"/>
      <c r="Z10" s="383"/>
      <c r="AA10" s="466"/>
      <c r="AB10" s="383"/>
    </row>
    <row r="11" spans="1:28" ht="58.5" customHeight="1">
      <c r="A11" s="469" t="s">
        <v>188</v>
      </c>
      <c r="B11" s="470" t="s">
        <v>1497</v>
      </c>
      <c r="C11" s="471" t="s">
        <v>412</v>
      </c>
      <c r="D11" s="474" t="s">
        <v>58</v>
      </c>
      <c r="E11" s="475" t="s">
        <v>15</v>
      </c>
      <c r="F11" s="181" t="s">
        <v>59</v>
      </c>
      <c r="G11" s="118" t="s">
        <v>17</v>
      </c>
      <c r="H11" s="476" t="s">
        <v>413</v>
      </c>
      <c r="I11" s="203" t="s">
        <v>661</v>
      </c>
      <c r="J11" s="203" t="s">
        <v>118</v>
      </c>
      <c r="K11" s="294">
        <v>0.85</v>
      </c>
      <c r="L11" s="203" t="s">
        <v>40</v>
      </c>
      <c r="M11" s="440" t="s">
        <v>413</v>
      </c>
      <c r="N11" s="177" t="s">
        <v>661</v>
      </c>
      <c r="O11" s="174" t="s">
        <v>414</v>
      </c>
      <c r="P11" s="294">
        <v>0.88</v>
      </c>
      <c r="Q11" s="174" t="s">
        <v>415</v>
      </c>
      <c r="R11" s="430" t="s">
        <v>413</v>
      </c>
      <c r="S11" s="165" t="s">
        <v>661</v>
      </c>
      <c r="T11" s="187" t="s">
        <v>848</v>
      </c>
      <c r="U11" s="294">
        <v>0.9</v>
      </c>
      <c r="V11" s="437" t="s">
        <v>849</v>
      </c>
      <c r="W11" s="455" t="s">
        <v>413</v>
      </c>
      <c r="X11" s="159"/>
      <c r="Y11" s="190" t="s">
        <v>1498</v>
      </c>
      <c r="Z11" s="294">
        <v>0.95</v>
      </c>
      <c r="AA11" s="304" t="s">
        <v>1148</v>
      </c>
      <c r="AB11" s="429">
        <f>+(Z11+U11+P11+K11)/4</f>
        <v>0.895</v>
      </c>
    </row>
    <row r="12" spans="1:28" ht="87" customHeight="1">
      <c r="A12" s="469"/>
      <c r="B12" s="470"/>
      <c r="C12" s="472"/>
      <c r="D12" s="474"/>
      <c r="E12" s="475"/>
      <c r="F12" s="181"/>
      <c r="G12" s="17" t="s">
        <v>18</v>
      </c>
      <c r="H12" s="476"/>
      <c r="I12" s="184"/>
      <c r="J12" s="204"/>
      <c r="K12" s="467"/>
      <c r="L12" s="204"/>
      <c r="M12" s="440"/>
      <c r="N12" s="177"/>
      <c r="O12" s="196"/>
      <c r="P12" s="467"/>
      <c r="Q12" s="196"/>
      <c r="R12" s="430"/>
      <c r="S12" s="165"/>
      <c r="T12" s="189"/>
      <c r="U12" s="467"/>
      <c r="V12" s="438"/>
      <c r="W12" s="455"/>
      <c r="X12" s="159"/>
      <c r="Y12" s="192"/>
      <c r="Z12" s="467"/>
      <c r="AA12" s="306"/>
      <c r="AB12" s="157"/>
    </row>
    <row r="13" spans="1:28" ht="133.5" customHeight="1">
      <c r="A13" s="469"/>
      <c r="B13" s="146" t="s">
        <v>662</v>
      </c>
      <c r="C13" s="473"/>
      <c r="D13" s="108" t="s">
        <v>60</v>
      </c>
      <c r="E13" s="109" t="s">
        <v>15</v>
      </c>
      <c r="F13" s="106" t="s">
        <v>61</v>
      </c>
      <c r="G13" s="18" t="s">
        <v>19</v>
      </c>
      <c r="H13" s="476"/>
      <c r="I13" s="204"/>
      <c r="J13" s="107" t="s">
        <v>663</v>
      </c>
      <c r="K13" s="468"/>
      <c r="L13" s="107" t="s">
        <v>416</v>
      </c>
      <c r="M13" s="440"/>
      <c r="N13" s="177"/>
      <c r="O13" s="105" t="s">
        <v>664</v>
      </c>
      <c r="P13" s="468"/>
      <c r="Q13" s="112" t="s">
        <v>665</v>
      </c>
      <c r="R13" s="430"/>
      <c r="S13" s="165"/>
      <c r="T13" s="104" t="s">
        <v>850</v>
      </c>
      <c r="U13" s="468"/>
      <c r="V13" s="113" t="s">
        <v>1499</v>
      </c>
      <c r="W13" s="455"/>
      <c r="X13" s="159"/>
      <c r="Y13" s="103" t="s">
        <v>1500</v>
      </c>
      <c r="Z13" s="468"/>
      <c r="AA13" s="110" t="s">
        <v>1501</v>
      </c>
      <c r="AB13" s="157"/>
    </row>
    <row r="14" spans="1:28" ht="56.25" customHeight="1">
      <c r="A14" s="474" t="s">
        <v>417</v>
      </c>
      <c r="B14" s="474" t="s">
        <v>418</v>
      </c>
      <c r="C14" s="474" t="s">
        <v>418</v>
      </c>
      <c r="D14" s="474" t="s">
        <v>60</v>
      </c>
      <c r="E14" s="475" t="s">
        <v>15</v>
      </c>
      <c r="F14" s="181" t="s">
        <v>61</v>
      </c>
      <c r="G14" s="118" t="s">
        <v>17</v>
      </c>
      <c r="H14" s="179" t="s">
        <v>413</v>
      </c>
      <c r="I14" s="181" t="s">
        <v>666</v>
      </c>
      <c r="J14" s="203" t="s">
        <v>667</v>
      </c>
      <c r="K14" s="294">
        <v>0.85</v>
      </c>
      <c r="L14" s="203" t="s">
        <v>668</v>
      </c>
      <c r="M14" s="337" t="s">
        <v>413</v>
      </c>
      <c r="N14" s="177" t="s">
        <v>666</v>
      </c>
      <c r="O14" s="177" t="s">
        <v>669</v>
      </c>
      <c r="P14" s="294">
        <v>0.88</v>
      </c>
      <c r="Q14" s="431" t="s">
        <v>668</v>
      </c>
      <c r="R14" s="434" t="s">
        <v>413</v>
      </c>
      <c r="S14" s="165" t="s">
        <v>666</v>
      </c>
      <c r="T14" s="165" t="s">
        <v>1502</v>
      </c>
      <c r="U14" s="294">
        <v>0.88</v>
      </c>
      <c r="V14" s="441" t="s">
        <v>851</v>
      </c>
      <c r="W14" s="442" t="s">
        <v>413</v>
      </c>
      <c r="X14" s="159"/>
      <c r="Y14" s="159" t="s">
        <v>1503</v>
      </c>
      <c r="Z14" s="294">
        <v>0.9</v>
      </c>
      <c r="AA14" s="477" t="s">
        <v>1149</v>
      </c>
      <c r="AB14" s="429">
        <f>+(Z14+U14+P14+K14)/4</f>
        <v>0.8775000000000001</v>
      </c>
    </row>
    <row r="15" spans="1:28" ht="63.75" customHeight="1">
      <c r="A15" s="474"/>
      <c r="B15" s="474"/>
      <c r="C15" s="474"/>
      <c r="D15" s="474"/>
      <c r="E15" s="475"/>
      <c r="F15" s="181"/>
      <c r="G15" s="17" t="s">
        <v>18</v>
      </c>
      <c r="H15" s="179"/>
      <c r="I15" s="181"/>
      <c r="J15" s="184"/>
      <c r="K15" s="467"/>
      <c r="L15" s="184"/>
      <c r="M15" s="337"/>
      <c r="N15" s="177"/>
      <c r="O15" s="177"/>
      <c r="P15" s="467"/>
      <c r="Q15" s="432"/>
      <c r="R15" s="434"/>
      <c r="S15" s="165"/>
      <c r="T15" s="165"/>
      <c r="U15" s="467"/>
      <c r="V15" s="441"/>
      <c r="W15" s="442"/>
      <c r="X15" s="159"/>
      <c r="Y15" s="159"/>
      <c r="Z15" s="467"/>
      <c r="AA15" s="477"/>
      <c r="AB15" s="157"/>
    </row>
    <row r="16" spans="1:28" ht="93" customHeight="1">
      <c r="A16" s="474"/>
      <c r="B16" s="474"/>
      <c r="C16" s="474"/>
      <c r="D16" s="108" t="s">
        <v>189</v>
      </c>
      <c r="E16" s="109" t="s">
        <v>15</v>
      </c>
      <c r="F16" s="106" t="s">
        <v>59</v>
      </c>
      <c r="G16" s="18" t="s">
        <v>19</v>
      </c>
      <c r="H16" s="179"/>
      <c r="I16" s="181"/>
      <c r="J16" s="204"/>
      <c r="K16" s="468"/>
      <c r="L16" s="204"/>
      <c r="M16" s="337"/>
      <c r="N16" s="177"/>
      <c r="O16" s="177"/>
      <c r="P16" s="468"/>
      <c r="Q16" s="433"/>
      <c r="R16" s="434"/>
      <c r="S16" s="165"/>
      <c r="T16" s="165"/>
      <c r="U16" s="468"/>
      <c r="V16" s="441"/>
      <c r="W16" s="442"/>
      <c r="X16" s="159"/>
      <c r="Y16" s="159"/>
      <c r="Z16" s="468"/>
      <c r="AA16" s="477"/>
      <c r="AB16" s="157"/>
    </row>
    <row r="17" spans="1:28" ht="48.75" customHeight="1">
      <c r="A17" s="476" t="s">
        <v>63</v>
      </c>
      <c r="B17" s="181" t="s">
        <v>670</v>
      </c>
      <c r="C17" s="181" t="s">
        <v>419</v>
      </c>
      <c r="D17" s="474" t="s">
        <v>64</v>
      </c>
      <c r="E17" s="475" t="s">
        <v>15</v>
      </c>
      <c r="F17" s="181" t="s">
        <v>62</v>
      </c>
      <c r="G17" s="118" t="s">
        <v>17</v>
      </c>
      <c r="H17" s="476" t="s">
        <v>65</v>
      </c>
      <c r="I17" s="181" t="s">
        <v>671</v>
      </c>
      <c r="J17" s="203" t="s">
        <v>420</v>
      </c>
      <c r="K17" s="161">
        <v>0.9</v>
      </c>
      <c r="L17" s="203" t="s">
        <v>66</v>
      </c>
      <c r="M17" s="440" t="s">
        <v>65</v>
      </c>
      <c r="N17" s="177" t="s">
        <v>671</v>
      </c>
      <c r="O17" s="177" t="s">
        <v>672</v>
      </c>
      <c r="P17" s="161">
        <v>1</v>
      </c>
      <c r="Q17" s="431" t="s">
        <v>421</v>
      </c>
      <c r="R17" s="430" t="s">
        <v>65</v>
      </c>
      <c r="S17" s="165" t="s">
        <v>671</v>
      </c>
      <c r="T17" s="165" t="s">
        <v>852</v>
      </c>
      <c r="U17" s="161">
        <v>1</v>
      </c>
      <c r="V17" s="441" t="s">
        <v>421</v>
      </c>
      <c r="W17" s="455" t="s">
        <v>65</v>
      </c>
      <c r="X17" s="159"/>
      <c r="Y17" s="159" t="s">
        <v>1150</v>
      </c>
      <c r="Z17" s="294">
        <v>1</v>
      </c>
      <c r="AA17" s="477" t="s">
        <v>421</v>
      </c>
      <c r="AB17" s="429">
        <f>+(Z17+U17+P17+K17)/4</f>
        <v>0.975</v>
      </c>
    </row>
    <row r="18" spans="1:28" ht="67.5" customHeight="1">
      <c r="A18" s="476"/>
      <c r="B18" s="181"/>
      <c r="C18" s="181"/>
      <c r="D18" s="474"/>
      <c r="E18" s="475"/>
      <c r="F18" s="181"/>
      <c r="G18" s="17" t="s">
        <v>18</v>
      </c>
      <c r="H18" s="476"/>
      <c r="I18" s="181"/>
      <c r="J18" s="184"/>
      <c r="K18" s="335"/>
      <c r="L18" s="184"/>
      <c r="M18" s="440"/>
      <c r="N18" s="177"/>
      <c r="O18" s="177"/>
      <c r="P18" s="335"/>
      <c r="Q18" s="432"/>
      <c r="R18" s="430"/>
      <c r="S18" s="165"/>
      <c r="T18" s="165"/>
      <c r="U18" s="335"/>
      <c r="V18" s="441"/>
      <c r="W18" s="455"/>
      <c r="X18" s="159"/>
      <c r="Y18" s="159"/>
      <c r="Z18" s="467"/>
      <c r="AA18" s="477"/>
      <c r="AB18" s="157"/>
    </row>
    <row r="19" spans="1:28" ht="66.75" customHeight="1" thickBot="1">
      <c r="A19" s="476"/>
      <c r="B19" s="181"/>
      <c r="C19" s="181"/>
      <c r="D19" s="474"/>
      <c r="E19" s="475"/>
      <c r="F19" s="181"/>
      <c r="G19" s="18" t="s">
        <v>19</v>
      </c>
      <c r="H19" s="476"/>
      <c r="I19" s="182"/>
      <c r="J19" s="204"/>
      <c r="K19" s="456"/>
      <c r="L19" s="204"/>
      <c r="M19" s="440"/>
      <c r="N19" s="177"/>
      <c r="O19" s="177"/>
      <c r="P19" s="456"/>
      <c r="Q19" s="433"/>
      <c r="R19" s="430"/>
      <c r="S19" s="165"/>
      <c r="T19" s="165"/>
      <c r="U19" s="456"/>
      <c r="V19" s="441"/>
      <c r="W19" s="455"/>
      <c r="X19" s="159"/>
      <c r="Y19" s="159"/>
      <c r="Z19" s="468"/>
      <c r="AA19" s="477"/>
      <c r="AB19" s="157"/>
    </row>
    <row r="20" spans="1:28" ht="53.25" customHeight="1">
      <c r="A20" s="476" t="s">
        <v>422</v>
      </c>
      <c r="B20" s="181" t="s">
        <v>673</v>
      </c>
      <c r="C20" s="181" t="s">
        <v>423</v>
      </c>
      <c r="D20" s="474" t="s">
        <v>67</v>
      </c>
      <c r="E20" s="475" t="s">
        <v>68</v>
      </c>
      <c r="F20" s="181" t="s">
        <v>62</v>
      </c>
      <c r="G20" s="118" t="s">
        <v>17</v>
      </c>
      <c r="H20" s="476" t="s">
        <v>65</v>
      </c>
      <c r="I20" s="181" t="s">
        <v>674</v>
      </c>
      <c r="J20" s="181" t="s">
        <v>424</v>
      </c>
      <c r="K20" s="161">
        <v>0.8</v>
      </c>
      <c r="L20" s="479" t="s">
        <v>425</v>
      </c>
      <c r="M20" s="440" t="s">
        <v>65</v>
      </c>
      <c r="N20" s="177" t="s">
        <v>674</v>
      </c>
      <c r="O20" s="177" t="s">
        <v>756</v>
      </c>
      <c r="P20" s="161">
        <v>0.85</v>
      </c>
      <c r="Q20" s="431" t="s">
        <v>675</v>
      </c>
      <c r="R20" s="430" t="s">
        <v>65</v>
      </c>
      <c r="S20" s="165" t="s">
        <v>674</v>
      </c>
      <c r="T20" s="165" t="s">
        <v>1504</v>
      </c>
      <c r="U20" s="316">
        <v>0.9</v>
      </c>
      <c r="V20" s="478" t="s">
        <v>1505</v>
      </c>
      <c r="W20" s="455" t="s">
        <v>65</v>
      </c>
      <c r="X20" s="159"/>
      <c r="Y20" s="159" t="s">
        <v>1506</v>
      </c>
      <c r="Z20" s="294">
        <v>1</v>
      </c>
      <c r="AA20" s="477" t="s">
        <v>1507</v>
      </c>
      <c r="AB20" s="429">
        <f>+(Z20+U20+P20+K20)/4</f>
        <v>0.8875</v>
      </c>
    </row>
    <row r="21" spans="1:28" ht="81.75" customHeight="1">
      <c r="A21" s="476"/>
      <c r="B21" s="181"/>
      <c r="C21" s="181"/>
      <c r="D21" s="474"/>
      <c r="E21" s="475"/>
      <c r="F21" s="181"/>
      <c r="G21" s="17" t="s">
        <v>18</v>
      </c>
      <c r="H21" s="476"/>
      <c r="I21" s="181"/>
      <c r="J21" s="181"/>
      <c r="K21" s="335"/>
      <c r="L21" s="480"/>
      <c r="M21" s="440"/>
      <c r="N21" s="177"/>
      <c r="O21" s="177"/>
      <c r="P21" s="335"/>
      <c r="Q21" s="432"/>
      <c r="R21" s="430"/>
      <c r="S21" s="165"/>
      <c r="T21" s="165"/>
      <c r="U21" s="170"/>
      <c r="V21" s="478"/>
      <c r="W21" s="455"/>
      <c r="X21" s="159"/>
      <c r="Y21" s="159"/>
      <c r="Z21" s="467"/>
      <c r="AA21" s="477"/>
      <c r="AB21" s="157"/>
    </row>
    <row r="22" spans="1:28" ht="82.5" customHeight="1" thickBot="1">
      <c r="A22" s="476"/>
      <c r="B22" s="181"/>
      <c r="C22" s="181"/>
      <c r="D22" s="474"/>
      <c r="E22" s="475"/>
      <c r="F22" s="181"/>
      <c r="G22" s="18" t="s">
        <v>19</v>
      </c>
      <c r="H22" s="476"/>
      <c r="I22" s="182"/>
      <c r="J22" s="181"/>
      <c r="K22" s="456"/>
      <c r="L22" s="481"/>
      <c r="M22" s="440"/>
      <c r="N22" s="177"/>
      <c r="O22" s="177"/>
      <c r="P22" s="456"/>
      <c r="Q22" s="433"/>
      <c r="R22" s="430"/>
      <c r="S22" s="165"/>
      <c r="T22" s="165"/>
      <c r="U22" s="170"/>
      <c r="V22" s="478"/>
      <c r="W22" s="455"/>
      <c r="X22" s="159"/>
      <c r="Y22" s="159"/>
      <c r="Z22" s="468"/>
      <c r="AA22" s="477"/>
      <c r="AB22" s="157"/>
    </row>
    <row r="23" spans="1:28" ht="64.5" customHeight="1">
      <c r="A23" s="476" t="s">
        <v>69</v>
      </c>
      <c r="B23" s="181" t="s">
        <v>70</v>
      </c>
      <c r="C23" s="181" t="s">
        <v>70</v>
      </c>
      <c r="D23" s="474" t="s">
        <v>71</v>
      </c>
      <c r="E23" s="475" t="s">
        <v>15</v>
      </c>
      <c r="F23" s="181" t="s">
        <v>59</v>
      </c>
      <c r="G23" s="118" t="s">
        <v>17</v>
      </c>
      <c r="H23" s="476" t="s">
        <v>65</v>
      </c>
      <c r="I23" s="181" t="s">
        <v>676</v>
      </c>
      <c r="J23" s="181" t="s">
        <v>677</v>
      </c>
      <c r="K23" s="316">
        <v>0.85</v>
      </c>
      <c r="L23" s="203" t="s">
        <v>119</v>
      </c>
      <c r="M23" s="440" t="s">
        <v>65</v>
      </c>
      <c r="N23" s="177" t="s">
        <v>676</v>
      </c>
      <c r="O23" s="177" t="s">
        <v>677</v>
      </c>
      <c r="P23" s="316">
        <v>0.88</v>
      </c>
      <c r="Q23" s="431" t="s">
        <v>119</v>
      </c>
      <c r="R23" s="430" t="s">
        <v>65</v>
      </c>
      <c r="S23" s="165" t="s">
        <v>676</v>
      </c>
      <c r="T23" s="165" t="s">
        <v>677</v>
      </c>
      <c r="U23" s="316">
        <v>0.9</v>
      </c>
      <c r="V23" s="437" t="s">
        <v>119</v>
      </c>
      <c r="W23" s="455" t="s">
        <v>65</v>
      </c>
      <c r="X23" s="159"/>
      <c r="Y23" s="159" t="s">
        <v>1508</v>
      </c>
      <c r="Z23" s="294">
        <v>0.94</v>
      </c>
      <c r="AA23" s="477" t="s">
        <v>119</v>
      </c>
      <c r="AB23" s="429">
        <f>+(Z23+U23+P23+K23)/4</f>
        <v>0.8925</v>
      </c>
    </row>
    <row r="24" spans="1:28" ht="60.75" customHeight="1">
      <c r="A24" s="476"/>
      <c r="B24" s="181"/>
      <c r="C24" s="181"/>
      <c r="D24" s="474"/>
      <c r="E24" s="475"/>
      <c r="F24" s="181"/>
      <c r="G24" s="17" t="s">
        <v>18</v>
      </c>
      <c r="H24" s="476"/>
      <c r="I24" s="181"/>
      <c r="J24" s="181"/>
      <c r="K24" s="170"/>
      <c r="L24" s="184"/>
      <c r="M24" s="440"/>
      <c r="N24" s="177"/>
      <c r="O24" s="177"/>
      <c r="P24" s="170"/>
      <c r="Q24" s="432"/>
      <c r="R24" s="430"/>
      <c r="S24" s="165"/>
      <c r="T24" s="165"/>
      <c r="U24" s="170"/>
      <c r="V24" s="486"/>
      <c r="W24" s="455"/>
      <c r="X24" s="159"/>
      <c r="Y24" s="159"/>
      <c r="Z24" s="467"/>
      <c r="AA24" s="477"/>
      <c r="AB24" s="157"/>
    </row>
    <row r="25" spans="1:28" ht="55.5" customHeight="1" thickBot="1">
      <c r="A25" s="482"/>
      <c r="B25" s="182"/>
      <c r="C25" s="182"/>
      <c r="D25" s="487"/>
      <c r="E25" s="488"/>
      <c r="F25" s="182"/>
      <c r="G25" s="19" t="s">
        <v>19</v>
      </c>
      <c r="H25" s="482"/>
      <c r="I25" s="182"/>
      <c r="J25" s="181"/>
      <c r="K25" s="170"/>
      <c r="L25" s="204"/>
      <c r="M25" s="484"/>
      <c r="N25" s="177"/>
      <c r="O25" s="177"/>
      <c r="P25" s="186"/>
      <c r="Q25" s="433"/>
      <c r="R25" s="489"/>
      <c r="S25" s="166"/>
      <c r="T25" s="165"/>
      <c r="U25" s="186"/>
      <c r="V25" s="438"/>
      <c r="W25" s="483"/>
      <c r="X25" s="160"/>
      <c r="Y25" s="160"/>
      <c r="Z25" s="468"/>
      <c r="AA25" s="485"/>
      <c r="AB25" s="157"/>
    </row>
    <row r="26" spans="1:28" ht="13.5">
      <c r="A26" s="79" t="s">
        <v>752</v>
      </c>
      <c r="B26" s="69"/>
      <c r="C26" s="69"/>
      <c r="D26" s="69"/>
      <c r="E26" s="69"/>
      <c r="F26" s="69"/>
      <c r="G26" s="69"/>
      <c r="H26" s="69"/>
      <c r="I26" s="69"/>
      <c r="J26" s="69"/>
      <c r="K26" s="80"/>
      <c r="L26" s="69"/>
      <c r="M26" s="69"/>
      <c r="N26" s="69"/>
      <c r="O26" s="69"/>
      <c r="P26" s="80"/>
      <c r="Q26" s="69"/>
      <c r="R26" s="69"/>
      <c r="S26" s="69"/>
      <c r="T26" s="69"/>
      <c r="U26" s="80"/>
      <c r="V26" s="69"/>
      <c r="W26" s="69"/>
      <c r="X26" s="69"/>
      <c r="Y26" s="69"/>
      <c r="Z26" s="80"/>
      <c r="AA26" s="69"/>
      <c r="AB26" s="150">
        <f>SUM(AB11:AB25)/5</f>
        <v>0.9055</v>
      </c>
    </row>
    <row r="27" spans="1:28" ht="13.5">
      <c r="A27" s="148"/>
      <c r="B27" s="149"/>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row>
  </sheetData>
  <sheetProtection/>
  <mergeCells count="169">
    <mergeCell ref="Z11:Z13"/>
    <mergeCell ref="R23:R25"/>
    <mergeCell ref="S23:S25"/>
    <mergeCell ref="U23:U25"/>
    <mergeCell ref="Y11:Y12"/>
    <mergeCell ref="AA11:AA12"/>
    <mergeCell ref="X23:X25"/>
    <mergeCell ref="Y23:Y25"/>
    <mergeCell ref="Z23:Z25"/>
    <mergeCell ref="A23:A25"/>
    <mergeCell ref="B23:B25"/>
    <mergeCell ref="C23:C25"/>
    <mergeCell ref="D23:D25"/>
    <mergeCell ref="E23:E25"/>
    <mergeCell ref="F23:F25"/>
    <mergeCell ref="R20:R22"/>
    <mergeCell ref="S20:S22"/>
    <mergeCell ref="K23:K25"/>
    <mergeCell ref="AA23:AA25"/>
    <mergeCell ref="Z20:Z22"/>
    <mergeCell ref="V23:V25"/>
    <mergeCell ref="O23:O25"/>
    <mergeCell ref="AA20:AA22"/>
    <mergeCell ref="H23:H25"/>
    <mergeCell ref="W23:W25"/>
    <mergeCell ref="L23:L25"/>
    <mergeCell ref="M23:M25"/>
    <mergeCell ref="N23:N25"/>
    <mergeCell ref="T23:T25"/>
    <mergeCell ref="P23:P25"/>
    <mergeCell ref="Q23:Q25"/>
    <mergeCell ref="I23:I25"/>
    <mergeCell ref="A20:A22"/>
    <mergeCell ref="B20:B22"/>
    <mergeCell ref="C20:C22"/>
    <mergeCell ref="D20:D22"/>
    <mergeCell ref="E20:E22"/>
    <mergeCell ref="J23:J25"/>
    <mergeCell ref="F20:F22"/>
    <mergeCell ref="H20:H22"/>
    <mergeCell ref="I20:I22"/>
    <mergeCell ref="J20:J22"/>
    <mergeCell ref="H17:H19"/>
    <mergeCell ref="I17:I19"/>
    <mergeCell ref="Q17:Q19"/>
    <mergeCell ref="V20:V22"/>
    <mergeCell ref="O20:O22"/>
    <mergeCell ref="P20:P22"/>
    <mergeCell ref="Q20:Q22"/>
    <mergeCell ref="T20:T22"/>
    <mergeCell ref="K20:K22"/>
    <mergeCell ref="L20:L22"/>
    <mergeCell ref="F17:F19"/>
    <mergeCell ref="X17:X19"/>
    <mergeCell ref="Y17:Y19"/>
    <mergeCell ref="Z17:Z19"/>
    <mergeCell ref="AA17:AA19"/>
    <mergeCell ref="Z14:Z16"/>
    <mergeCell ref="AA14:AA16"/>
    <mergeCell ref="X14:X16"/>
    <mergeCell ref="Y14:Y16"/>
    <mergeCell ref="V14:V16"/>
    <mergeCell ref="J14:J16"/>
    <mergeCell ref="K14:K16"/>
    <mergeCell ref="L14:L16"/>
    <mergeCell ref="M14:M16"/>
    <mergeCell ref="A17:A19"/>
    <mergeCell ref="B17:B19"/>
    <mergeCell ref="C17:C19"/>
    <mergeCell ref="D17:D19"/>
    <mergeCell ref="E17:E19"/>
    <mergeCell ref="H14:H16"/>
    <mergeCell ref="U14:U16"/>
    <mergeCell ref="X11:X13"/>
    <mergeCell ref="L11:L12"/>
    <mergeCell ref="M11:M13"/>
    <mergeCell ref="N11:N13"/>
    <mergeCell ref="U11:U13"/>
    <mergeCell ref="O14:O16"/>
    <mergeCell ref="P14:P16"/>
    <mergeCell ref="W11:W13"/>
    <mergeCell ref="O11:O12"/>
    <mergeCell ref="A14:A16"/>
    <mergeCell ref="B14:B16"/>
    <mergeCell ref="C14:C16"/>
    <mergeCell ref="D14:D15"/>
    <mergeCell ref="E14:E15"/>
    <mergeCell ref="F14:F15"/>
    <mergeCell ref="K11:K13"/>
    <mergeCell ref="I14:I16"/>
    <mergeCell ref="AA9:AA10"/>
    <mergeCell ref="A11:A13"/>
    <mergeCell ref="B11:B12"/>
    <mergeCell ref="C11:C13"/>
    <mergeCell ref="D11:D12"/>
    <mergeCell ref="E11:E12"/>
    <mergeCell ref="F11:F12"/>
    <mergeCell ref="H11:H13"/>
    <mergeCell ref="I11:I13"/>
    <mergeCell ref="J11:J12"/>
    <mergeCell ref="F9:F10"/>
    <mergeCell ref="P9:P10"/>
    <mergeCell ref="Q9:Q10"/>
    <mergeCell ref="R9:S9"/>
    <mergeCell ref="P11:P13"/>
    <mergeCell ref="J9:J10"/>
    <mergeCell ref="K9:K10"/>
    <mergeCell ref="R11:R13"/>
    <mergeCell ref="L9:L10"/>
    <mergeCell ref="M9:N9"/>
    <mergeCell ref="O9:O10"/>
    <mergeCell ref="Z9:Z10"/>
    <mergeCell ref="T9:T10"/>
    <mergeCell ref="U9:U10"/>
    <mergeCell ref="V9:V10"/>
    <mergeCell ref="W9:X9"/>
    <mergeCell ref="A1:B5"/>
    <mergeCell ref="A9:A10"/>
    <mergeCell ref="B9:B10"/>
    <mergeCell ref="C9:C10"/>
    <mergeCell ref="D9:D10"/>
    <mergeCell ref="E9:E10"/>
    <mergeCell ref="A6:B6"/>
    <mergeCell ref="D6:AA6"/>
    <mergeCell ref="A7:AA7"/>
    <mergeCell ref="A8:G8"/>
    <mergeCell ref="Y20:Y22"/>
    <mergeCell ref="W20:W22"/>
    <mergeCell ref="P17:P19"/>
    <mergeCell ref="J17:J19"/>
    <mergeCell ref="K17:K19"/>
    <mergeCell ref="N20:N22"/>
    <mergeCell ref="O17:O19"/>
    <mergeCell ref="W17:W19"/>
    <mergeCell ref="M20:M22"/>
    <mergeCell ref="U17:U19"/>
    <mergeCell ref="V17:V19"/>
    <mergeCell ref="N14:N16"/>
    <mergeCell ref="W14:W16"/>
    <mergeCell ref="N17:N19"/>
    <mergeCell ref="H8:L8"/>
    <mergeCell ref="M8:Q8"/>
    <mergeCell ref="R8:V8"/>
    <mergeCell ref="W8:AA8"/>
    <mergeCell ref="Y9:Y10"/>
    <mergeCell ref="S11:S13"/>
    <mergeCell ref="C1:AA5"/>
    <mergeCell ref="T11:T12"/>
    <mergeCell ref="V11:V12"/>
    <mergeCell ref="G9:G10"/>
    <mergeCell ref="H9:I9"/>
    <mergeCell ref="U20:U22"/>
    <mergeCell ref="L17:L19"/>
    <mergeCell ref="M17:M19"/>
    <mergeCell ref="X20:X22"/>
    <mergeCell ref="Q11:Q12"/>
    <mergeCell ref="R17:R19"/>
    <mergeCell ref="S17:S19"/>
    <mergeCell ref="T17:T19"/>
    <mergeCell ref="Q14:Q16"/>
    <mergeCell ref="R14:R16"/>
    <mergeCell ref="S14:S16"/>
    <mergeCell ref="T14:T16"/>
    <mergeCell ref="AB9:AB10"/>
    <mergeCell ref="AB11:AB13"/>
    <mergeCell ref="AB14:AB16"/>
    <mergeCell ref="AB17:AB19"/>
    <mergeCell ref="AB20:AB22"/>
    <mergeCell ref="AB23:AB25"/>
  </mergeCell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AC38"/>
  <sheetViews>
    <sheetView zoomScalePageLayoutView="0" workbookViewId="0" topLeftCell="Q28">
      <selection activeCell="AC12" sqref="AC12"/>
    </sheetView>
  </sheetViews>
  <sheetFormatPr defaultColWidth="11.421875" defaultRowHeight="15"/>
  <cols>
    <col min="1" max="1" width="24.28125" style="5" customWidth="1"/>
    <col min="2" max="3" width="24.7109375" style="5" customWidth="1"/>
    <col min="4" max="4" width="17.7109375" style="5" customWidth="1"/>
    <col min="5" max="5" width="21.421875" style="5" customWidth="1"/>
    <col min="6" max="6" width="13.140625" style="5" customWidth="1"/>
    <col min="7" max="7" width="14.00390625" style="5" customWidth="1"/>
    <col min="8" max="8" width="20.8515625" style="5" customWidth="1"/>
    <col min="9" max="9" width="17.57421875" style="5" customWidth="1"/>
    <col min="10" max="10" width="17.28125" style="5" customWidth="1"/>
    <col min="11" max="11" width="24.00390625" style="5" customWidth="1"/>
    <col min="12" max="12" width="21.57421875" style="5" customWidth="1"/>
    <col min="13" max="13" width="19.00390625" style="5" customWidth="1"/>
    <col min="14" max="14" width="18.28125" style="5" customWidth="1"/>
    <col min="15" max="15" width="25.00390625" style="5" customWidth="1"/>
    <col min="16" max="16" width="11.421875" style="5" customWidth="1"/>
    <col min="17" max="17" width="19.57421875" style="5" customWidth="1"/>
    <col min="18" max="18" width="20.421875" style="5" customWidth="1"/>
    <col min="19" max="19" width="11.421875" style="5" customWidth="1"/>
    <col min="20" max="20" width="21.00390625" style="5" customWidth="1"/>
    <col min="21" max="21" width="11.421875" style="5" customWidth="1"/>
    <col min="22" max="22" width="15.57421875" style="5" customWidth="1"/>
    <col min="23" max="23" width="19.421875" style="5" customWidth="1"/>
    <col min="24" max="24" width="11.421875" style="5" customWidth="1"/>
    <col min="25" max="25" width="19.421875" style="5" customWidth="1"/>
    <col min="26" max="26" width="11.421875" style="5" customWidth="1"/>
    <col min="27" max="27" width="25.00390625" style="5" customWidth="1"/>
    <col min="28" max="28" width="13.00390625" style="5" customWidth="1"/>
    <col min="29" max="16384" width="11.421875" style="5" customWidth="1"/>
  </cols>
  <sheetData>
    <row r="1" spans="1:28" s="133" customFormat="1" ht="15" customHeight="1">
      <c r="A1" s="226"/>
      <c r="B1" s="227"/>
      <c r="C1" s="494" t="s">
        <v>426</v>
      </c>
      <c r="D1" s="495"/>
      <c r="E1" s="495"/>
      <c r="F1" s="495"/>
      <c r="G1" s="495"/>
      <c r="H1" s="495"/>
      <c r="I1" s="495"/>
      <c r="J1" s="495"/>
      <c r="K1" s="495"/>
      <c r="L1" s="495"/>
      <c r="M1" s="495"/>
      <c r="N1" s="495"/>
      <c r="O1" s="495"/>
      <c r="P1" s="495"/>
      <c r="Q1" s="495"/>
      <c r="R1" s="495"/>
      <c r="S1" s="495"/>
      <c r="T1" s="495"/>
      <c r="U1" s="495"/>
      <c r="V1" s="495"/>
      <c r="W1" s="495"/>
      <c r="X1" s="495"/>
      <c r="Y1" s="495"/>
      <c r="Z1" s="495"/>
      <c r="AA1" s="496"/>
      <c r="AB1" s="132"/>
    </row>
    <row r="2" spans="1:28" s="133" customFormat="1" ht="14.25">
      <c r="A2" s="228"/>
      <c r="B2" s="229"/>
      <c r="C2" s="497"/>
      <c r="D2" s="497"/>
      <c r="E2" s="497"/>
      <c r="F2" s="497"/>
      <c r="G2" s="497"/>
      <c r="H2" s="497"/>
      <c r="I2" s="497"/>
      <c r="J2" s="497"/>
      <c r="K2" s="497"/>
      <c r="L2" s="497"/>
      <c r="M2" s="497"/>
      <c r="N2" s="497"/>
      <c r="O2" s="497"/>
      <c r="P2" s="497"/>
      <c r="Q2" s="497"/>
      <c r="R2" s="497"/>
      <c r="S2" s="497"/>
      <c r="T2" s="497"/>
      <c r="U2" s="497"/>
      <c r="V2" s="497"/>
      <c r="W2" s="497"/>
      <c r="X2" s="497"/>
      <c r="Y2" s="497"/>
      <c r="Z2" s="497"/>
      <c r="AA2" s="498"/>
      <c r="AB2" s="132"/>
    </row>
    <row r="3" spans="1:28" s="133" customFormat="1" ht="18.75" customHeight="1">
      <c r="A3" s="228"/>
      <c r="B3" s="229"/>
      <c r="C3" s="497"/>
      <c r="D3" s="497"/>
      <c r="E3" s="497"/>
      <c r="F3" s="497"/>
      <c r="G3" s="497"/>
      <c r="H3" s="497"/>
      <c r="I3" s="497"/>
      <c r="J3" s="497"/>
      <c r="K3" s="497"/>
      <c r="L3" s="497"/>
      <c r="M3" s="497"/>
      <c r="N3" s="497"/>
      <c r="O3" s="497"/>
      <c r="P3" s="497"/>
      <c r="Q3" s="497"/>
      <c r="R3" s="497"/>
      <c r="S3" s="497"/>
      <c r="T3" s="497"/>
      <c r="U3" s="497"/>
      <c r="V3" s="497"/>
      <c r="W3" s="497"/>
      <c r="X3" s="497"/>
      <c r="Y3" s="497"/>
      <c r="Z3" s="497"/>
      <c r="AA3" s="498"/>
      <c r="AB3" s="132"/>
    </row>
    <row r="4" spans="1:28" s="133" customFormat="1" ht="32.25" customHeight="1">
      <c r="A4" s="230"/>
      <c r="B4" s="231"/>
      <c r="C4" s="499"/>
      <c r="D4" s="499"/>
      <c r="E4" s="499"/>
      <c r="F4" s="499"/>
      <c r="G4" s="499"/>
      <c r="H4" s="499"/>
      <c r="I4" s="499"/>
      <c r="J4" s="499"/>
      <c r="K4" s="499"/>
      <c r="L4" s="499"/>
      <c r="M4" s="499"/>
      <c r="N4" s="499"/>
      <c r="O4" s="499"/>
      <c r="P4" s="499"/>
      <c r="Q4" s="499"/>
      <c r="R4" s="499"/>
      <c r="S4" s="499"/>
      <c r="T4" s="499"/>
      <c r="U4" s="499"/>
      <c r="V4" s="499"/>
      <c r="W4" s="499"/>
      <c r="X4" s="499"/>
      <c r="Y4" s="499"/>
      <c r="Z4" s="499"/>
      <c r="AA4" s="500"/>
      <c r="AB4" s="132"/>
    </row>
    <row r="5" spans="1:28" ht="21" customHeight="1">
      <c r="A5" s="412" t="s">
        <v>0</v>
      </c>
      <c r="B5" s="413"/>
      <c r="C5" s="134"/>
      <c r="D5" s="415"/>
      <c r="E5" s="415"/>
      <c r="F5" s="415"/>
      <c r="G5" s="415"/>
      <c r="H5" s="415"/>
      <c r="I5" s="415"/>
      <c r="J5" s="415"/>
      <c r="K5" s="415"/>
      <c r="L5" s="415"/>
      <c r="M5" s="415"/>
      <c r="N5" s="415"/>
      <c r="O5" s="415"/>
      <c r="P5" s="415"/>
      <c r="Q5" s="415"/>
      <c r="R5" s="415"/>
      <c r="S5" s="415"/>
      <c r="T5" s="415"/>
      <c r="U5" s="415"/>
      <c r="V5" s="415"/>
      <c r="W5" s="415"/>
      <c r="X5" s="415"/>
      <c r="Y5" s="415"/>
      <c r="Z5" s="415"/>
      <c r="AA5" s="416"/>
      <c r="AB5" s="135"/>
    </row>
    <row r="6" spans="1:28" ht="22.5" customHeight="1" thickBot="1">
      <c r="A6" s="504" t="s">
        <v>897</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6"/>
      <c r="AB6" s="135"/>
    </row>
    <row r="7" spans="1:28" s="133" customFormat="1" ht="15.75" customHeight="1" thickBot="1">
      <c r="A7" s="507"/>
      <c r="B7" s="508"/>
      <c r="C7" s="508"/>
      <c r="D7" s="508"/>
      <c r="E7" s="508"/>
      <c r="F7" s="508"/>
      <c r="G7" s="508"/>
      <c r="H7" s="509" t="s">
        <v>22</v>
      </c>
      <c r="I7" s="510"/>
      <c r="J7" s="510"/>
      <c r="K7" s="510"/>
      <c r="L7" s="511"/>
      <c r="M7" s="512" t="s">
        <v>23</v>
      </c>
      <c r="N7" s="513"/>
      <c r="O7" s="513"/>
      <c r="P7" s="513"/>
      <c r="Q7" s="514"/>
      <c r="R7" s="515" t="s">
        <v>24</v>
      </c>
      <c r="S7" s="516"/>
      <c r="T7" s="516"/>
      <c r="U7" s="516"/>
      <c r="V7" s="517"/>
      <c r="W7" s="518" t="s">
        <v>25</v>
      </c>
      <c r="X7" s="519"/>
      <c r="Y7" s="519"/>
      <c r="Z7" s="519"/>
      <c r="AA7" s="520"/>
      <c r="AB7" s="132"/>
    </row>
    <row r="8" spans="1:28" ht="20.25" customHeight="1">
      <c r="A8" s="501" t="s">
        <v>343</v>
      </c>
      <c r="B8" s="502" t="s">
        <v>2</v>
      </c>
      <c r="C8" s="503" t="s">
        <v>320</v>
      </c>
      <c r="D8" s="502" t="s">
        <v>21</v>
      </c>
      <c r="E8" s="502" t="s">
        <v>4</v>
      </c>
      <c r="F8" s="502" t="s">
        <v>5</v>
      </c>
      <c r="G8" s="522" t="s">
        <v>6</v>
      </c>
      <c r="H8" s="501" t="s">
        <v>7</v>
      </c>
      <c r="I8" s="502"/>
      <c r="J8" s="503" t="s">
        <v>11</v>
      </c>
      <c r="K8" s="42"/>
      <c r="L8" s="521" t="s">
        <v>8</v>
      </c>
      <c r="M8" s="501" t="s">
        <v>7</v>
      </c>
      <c r="N8" s="502"/>
      <c r="O8" s="502" t="s">
        <v>3</v>
      </c>
      <c r="P8" s="503" t="s">
        <v>12</v>
      </c>
      <c r="Q8" s="521" t="s">
        <v>8</v>
      </c>
      <c r="R8" s="501" t="s">
        <v>7</v>
      </c>
      <c r="S8" s="502"/>
      <c r="T8" s="502" t="s">
        <v>3</v>
      </c>
      <c r="U8" s="503" t="s">
        <v>13</v>
      </c>
      <c r="V8" s="521" t="s">
        <v>8</v>
      </c>
      <c r="W8" s="501" t="s">
        <v>7</v>
      </c>
      <c r="X8" s="502"/>
      <c r="Y8" s="502" t="s">
        <v>3</v>
      </c>
      <c r="Z8" s="503" t="s">
        <v>14</v>
      </c>
      <c r="AA8" s="521" t="s">
        <v>8</v>
      </c>
      <c r="AB8" s="383" t="s">
        <v>1157</v>
      </c>
    </row>
    <row r="9" spans="1:29" ht="36.75" customHeight="1">
      <c r="A9" s="439"/>
      <c r="B9" s="383"/>
      <c r="C9" s="214"/>
      <c r="D9" s="383"/>
      <c r="E9" s="383"/>
      <c r="F9" s="383"/>
      <c r="G9" s="211"/>
      <c r="H9" s="30" t="s">
        <v>9</v>
      </c>
      <c r="I9" s="9" t="s">
        <v>10</v>
      </c>
      <c r="J9" s="214"/>
      <c r="K9" s="41" t="s">
        <v>3</v>
      </c>
      <c r="L9" s="466"/>
      <c r="M9" s="10" t="s">
        <v>9</v>
      </c>
      <c r="N9" s="9" t="s">
        <v>10</v>
      </c>
      <c r="O9" s="383"/>
      <c r="P9" s="214"/>
      <c r="Q9" s="466"/>
      <c r="R9" s="10" t="s">
        <v>9</v>
      </c>
      <c r="S9" s="9" t="s">
        <v>10</v>
      </c>
      <c r="T9" s="383"/>
      <c r="U9" s="214"/>
      <c r="V9" s="466"/>
      <c r="W9" s="10" t="s">
        <v>9</v>
      </c>
      <c r="X9" s="9" t="s">
        <v>10</v>
      </c>
      <c r="Y9" s="383"/>
      <c r="Z9" s="214"/>
      <c r="AA9" s="466"/>
      <c r="AB9" s="211"/>
      <c r="AC9" s="154"/>
    </row>
    <row r="10" spans="1:28" ht="31.5" customHeight="1">
      <c r="A10" s="179" t="s">
        <v>190</v>
      </c>
      <c r="B10" s="181" t="s">
        <v>1305</v>
      </c>
      <c r="C10" s="183">
        <v>0.9</v>
      </c>
      <c r="D10" s="203" t="s">
        <v>191</v>
      </c>
      <c r="E10" s="181" t="s">
        <v>15</v>
      </c>
      <c r="F10" s="181" t="s">
        <v>16</v>
      </c>
      <c r="G10" s="118" t="s">
        <v>17</v>
      </c>
      <c r="H10" s="179" t="s">
        <v>678</v>
      </c>
      <c r="I10" s="181" t="s">
        <v>1306</v>
      </c>
      <c r="J10" s="161">
        <v>1</v>
      </c>
      <c r="K10" s="172" t="s">
        <v>680</v>
      </c>
      <c r="L10" s="369" t="s">
        <v>681</v>
      </c>
      <c r="M10" s="337" t="s">
        <v>678</v>
      </c>
      <c r="N10" s="177" t="s">
        <v>1306</v>
      </c>
      <c r="O10" s="177" t="s">
        <v>682</v>
      </c>
      <c r="P10" s="161">
        <v>1</v>
      </c>
      <c r="Q10" s="344" t="s">
        <v>681</v>
      </c>
      <c r="R10" s="434" t="s">
        <v>678</v>
      </c>
      <c r="S10" s="165" t="s">
        <v>679</v>
      </c>
      <c r="T10" s="165" t="s">
        <v>682</v>
      </c>
      <c r="U10" s="161">
        <v>1</v>
      </c>
      <c r="V10" s="491" t="s">
        <v>681</v>
      </c>
      <c r="W10" s="324" t="s">
        <v>678</v>
      </c>
      <c r="X10" s="159" t="s">
        <v>679</v>
      </c>
      <c r="Y10" s="159" t="s">
        <v>682</v>
      </c>
      <c r="Z10" s="161">
        <v>1</v>
      </c>
      <c r="AA10" s="370" t="s">
        <v>681</v>
      </c>
      <c r="AB10" s="490">
        <f>(+Z10+U10+P10+J10)/4</f>
        <v>1</v>
      </c>
    </row>
    <row r="11" spans="1:28" ht="36">
      <c r="A11" s="179"/>
      <c r="B11" s="181"/>
      <c r="C11" s="184"/>
      <c r="D11" s="184"/>
      <c r="E11" s="181"/>
      <c r="F11" s="181"/>
      <c r="G11" s="17" t="s">
        <v>18</v>
      </c>
      <c r="H11" s="179"/>
      <c r="I11" s="181"/>
      <c r="J11" s="335"/>
      <c r="K11" s="172"/>
      <c r="L11" s="369"/>
      <c r="M11" s="337"/>
      <c r="N11" s="177"/>
      <c r="O11" s="177"/>
      <c r="P11" s="335"/>
      <c r="Q11" s="344"/>
      <c r="R11" s="434"/>
      <c r="S11" s="165"/>
      <c r="T11" s="165"/>
      <c r="U11" s="335"/>
      <c r="V11" s="491"/>
      <c r="W11" s="324"/>
      <c r="X11" s="159"/>
      <c r="Y11" s="159"/>
      <c r="Z11" s="335"/>
      <c r="AA11" s="370"/>
      <c r="AB11" s="157"/>
    </row>
    <row r="12" spans="1:28" ht="91.5" customHeight="1">
      <c r="A12" s="179"/>
      <c r="B12" s="181"/>
      <c r="C12" s="204"/>
      <c r="D12" s="204"/>
      <c r="E12" s="181"/>
      <c r="F12" s="181"/>
      <c r="G12" s="18" t="s">
        <v>19</v>
      </c>
      <c r="H12" s="179"/>
      <c r="I12" s="181"/>
      <c r="J12" s="335"/>
      <c r="K12" s="172"/>
      <c r="L12" s="369"/>
      <c r="M12" s="337"/>
      <c r="N12" s="177"/>
      <c r="O12" s="177"/>
      <c r="P12" s="335"/>
      <c r="Q12" s="344"/>
      <c r="R12" s="434"/>
      <c r="S12" s="165"/>
      <c r="T12" s="165"/>
      <c r="U12" s="335"/>
      <c r="V12" s="491"/>
      <c r="W12" s="324"/>
      <c r="X12" s="159"/>
      <c r="Y12" s="159"/>
      <c r="Z12" s="335"/>
      <c r="AA12" s="370"/>
      <c r="AB12" s="157"/>
    </row>
    <row r="13" spans="1:28" ht="31.5" customHeight="1">
      <c r="A13" s="179" t="s">
        <v>142</v>
      </c>
      <c r="B13" s="181" t="s">
        <v>143</v>
      </c>
      <c r="C13" s="183">
        <v>0.9</v>
      </c>
      <c r="D13" s="181" t="s">
        <v>144</v>
      </c>
      <c r="E13" s="181" t="s">
        <v>15</v>
      </c>
      <c r="F13" s="181" t="s">
        <v>16</v>
      </c>
      <c r="G13" s="118" t="s">
        <v>17</v>
      </c>
      <c r="H13" s="179" t="s">
        <v>678</v>
      </c>
      <c r="I13" s="181" t="s">
        <v>427</v>
      </c>
      <c r="J13" s="161">
        <v>1</v>
      </c>
      <c r="K13" s="172" t="s">
        <v>683</v>
      </c>
      <c r="L13" s="369" t="s">
        <v>684</v>
      </c>
      <c r="M13" s="337" t="s">
        <v>678</v>
      </c>
      <c r="N13" s="177" t="s">
        <v>427</v>
      </c>
      <c r="O13" s="177" t="s">
        <v>685</v>
      </c>
      <c r="P13" s="161">
        <v>1</v>
      </c>
      <c r="Q13" s="344" t="s">
        <v>684</v>
      </c>
      <c r="R13" s="434" t="s">
        <v>678</v>
      </c>
      <c r="S13" s="165" t="s">
        <v>427</v>
      </c>
      <c r="T13" s="165" t="s">
        <v>1307</v>
      </c>
      <c r="U13" s="161">
        <v>1</v>
      </c>
      <c r="V13" s="491" t="s">
        <v>684</v>
      </c>
      <c r="W13" s="324" t="s">
        <v>678</v>
      </c>
      <c r="X13" s="159" t="s">
        <v>427</v>
      </c>
      <c r="Y13" s="159" t="s">
        <v>1308</v>
      </c>
      <c r="Z13" s="161">
        <v>1</v>
      </c>
      <c r="AA13" s="370" t="s">
        <v>1309</v>
      </c>
      <c r="AB13" s="490">
        <f>(+Z13+U13+P13+J13)/4</f>
        <v>1</v>
      </c>
    </row>
    <row r="14" spans="1:28" ht="36">
      <c r="A14" s="179"/>
      <c r="B14" s="181"/>
      <c r="C14" s="184"/>
      <c r="D14" s="181"/>
      <c r="E14" s="181"/>
      <c r="F14" s="181"/>
      <c r="G14" s="17" t="s">
        <v>18</v>
      </c>
      <c r="H14" s="179"/>
      <c r="I14" s="181"/>
      <c r="J14" s="335"/>
      <c r="K14" s="172"/>
      <c r="L14" s="369"/>
      <c r="M14" s="337"/>
      <c r="N14" s="177"/>
      <c r="O14" s="177"/>
      <c r="P14" s="335"/>
      <c r="Q14" s="344"/>
      <c r="R14" s="434"/>
      <c r="S14" s="165"/>
      <c r="T14" s="165"/>
      <c r="U14" s="335"/>
      <c r="V14" s="491"/>
      <c r="W14" s="324"/>
      <c r="X14" s="159"/>
      <c r="Y14" s="159"/>
      <c r="Z14" s="335"/>
      <c r="AA14" s="370"/>
      <c r="AB14" s="157"/>
    </row>
    <row r="15" spans="1:28" ht="36">
      <c r="A15" s="179"/>
      <c r="B15" s="181"/>
      <c r="C15" s="204"/>
      <c r="D15" s="181"/>
      <c r="E15" s="181"/>
      <c r="F15" s="181"/>
      <c r="G15" s="18" t="s">
        <v>19</v>
      </c>
      <c r="H15" s="179"/>
      <c r="I15" s="181"/>
      <c r="J15" s="335"/>
      <c r="K15" s="172"/>
      <c r="L15" s="369"/>
      <c r="M15" s="337"/>
      <c r="N15" s="177"/>
      <c r="O15" s="177"/>
      <c r="P15" s="335"/>
      <c r="Q15" s="344"/>
      <c r="R15" s="434"/>
      <c r="S15" s="165"/>
      <c r="T15" s="165"/>
      <c r="U15" s="335"/>
      <c r="V15" s="491"/>
      <c r="W15" s="324"/>
      <c r="X15" s="159"/>
      <c r="Y15" s="159"/>
      <c r="Z15" s="335"/>
      <c r="AA15" s="370"/>
      <c r="AB15" s="157"/>
    </row>
    <row r="16" spans="1:28" ht="30.75" customHeight="1">
      <c r="A16" s="474" t="s">
        <v>192</v>
      </c>
      <c r="B16" s="181" t="s">
        <v>686</v>
      </c>
      <c r="C16" s="393">
        <v>0.9</v>
      </c>
      <c r="D16" s="474" t="s">
        <v>428</v>
      </c>
      <c r="E16" s="475" t="s">
        <v>15</v>
      </c>
      <c r="F16" s="475" t="s">
        <v>16</v>
      </c>
      <c r="G16" s="89" t="s">
        <v>17</v>
      </c>
      <c r="H16" s="181" t="s">
        <v>678</v>
      </c>
      <c r="I16" s="181" t="s">
        <v>679</v>
      </c>
      <c r="J16" s="161">
        <v>1</v>
      </c>
      <c r="K16" s="181" t="s">
        <v>687</v>
      </c>
      <c r="L16" s="172" t="s">
        <v>429</v>
      </c>
      <c r="M16" s="177" t="s">
        <v>678</v>
      </c>
      <c r="N16" s="177" t="s">
        <v>679</v>
      </c>
      <c r="O16" s="177" t="s">
        <v>762</v>
      </c>
      <c r="P16" s="161">
        <v>1</v>
      </c>
      <c r="Q16" s="163" t="s">
        <v>429</v>
      </c>
      <c r="R16" s="165" t="s">
        <v>678</v>
      </c>
      <c r="S16" s="165" t="s">
        <v>679</v>
      </c>
      <c r="T16" s="165" t="s">
        <v>762</v>
      </c>
      <c r="U16" s="161">
        <v>1</v>
      </c>
      <c r="V16" s="167" t="s">
        <v>429</v>
      </c>
      <c r="W16" s="159" t="s">
        <v>678</v>
      </c>
      <c r="X16" s="159" t="s">
        <v>679</v>
      </c>
      <c r="Y16" s="159" t="s">
        <v>762</v>
      </c>
      <c r="Z16" s="161">
        <v>1</v>
      </c>
      <c r="AA16" s="370" t="s">
        <v>429</v>
      </c>
      <c r="AB16" s="490">
        <f>(+Z16+U16+P16+J16)/4</f>
        <v>1</v>
      </c>
    </row>
    <row r="17" spans="1:28" ht="36">
      <c r="A17" s="474"/>
      <c r="B17" s="181"/>
      <c r="C17" s="181"/>
      <c r="D17" s="474"/>
      <c r="E17" s="475"/>
      <c r="F17" s="475"/>
      <c r="G17" s="26" t="s">
        <v>18</v>
      </c>
      <c r="H17" s="181"/>
      <c r="I17" s="181"/>
      <c r="J17" s="335"/>
      <c r="K17" s="181"/>
      <c r="L17" s="172"/>
      <c r="M17" s="177"/>
      <c r="N17" s="177"/>
      <c r="O17" s="177"/>
      <c r="P17" s="335"/>
      <c r="Q17" s="163"/>
      <c r="R17" s="165"/>
      <c r="S17" s="165"/>
      <c r="T17" s="165"/>
      <c r="U17" s="335"/>
      <c r="V17" s="167"/>
      <c r="W17" s="159"/>
      <c r="X17" s="159"/>
      <c r="Y17" s="159"/>
      <c r="Z17" s="335"/>
      <c r="AA17" s="370"/>
      <c r="AB17" s="157"/>
    </row>
    <row r="18" spans="1:28" ht="55.5" customHeight="1">
      <c r="A18" s="474"/>
      <c r="B18" s="181"/>
      <c r="C18" s="181"/>
      <c r="D18" s="474"/>
      <c r="E18" s="475"/>
      <c r="F18" s="475"/>
      <c r="G18" s="27" t="s">
        <v>19</v>
      </c>
      <c r="H18" s="181"/>
      <c r="I18" s="181"/>
      <c r="J18" s="335"/>
      <c r="K18" s="181"/>
      <c r="L18" s="172"/>
      <c r="M18" s="177"/>
      <c r="N18" s="177"/>
      <c r="O18" s="177"/>
      <c r="P18" s="335"/>
      <c r="Q18" s="163"/>
      <c r="R18" s="165"/>
      <c r="S18" s="165"/>
      <c r="T18" s="165"/>
      <c r="U18" s="335"/>
      <c r="V18" s="167"/>
      <c r="W18" s="159"/>
      <c r="X18" s="159"/>
      <c r="Y18" s="159"/>
      <c r="Z18" s="335"/>
      <c r="AA18" s="370"/>
      <c r="AB18" s="157"/>
    </row>
    <row r="19" spans="1:28" ht="31.5" customHeight="1">
      <c r="A19" s="207" t="s">
        <v>145</v>
      </c>
      <c r="B19" s="204" t="s">
        <v>688</v>
      </c>
      <c r="C19" s="523">
        <v>1</v>
      </c>
      <c r="D19" s="184" t="s">
        <v>146</v>
      </c>
      <c r="E19" s="204" t="s">
        <v>15</v>
      </c>
      <c r="F19" s="204" t="s">
        <v>16</v>
      </c>
      <c r="G19" s="47" t="s">
        <v>17</v>
      </c>
      <c r="H19" s="207" t="s">
        <v>678</v>
      </c>
      <c r="I19" s="204" t="s">
        <v>430</v>
      </c>
      <c r="J19" s="186">
        <v>1</v>
      </c>
      <c r="K19" s="204" t="s">
        <v>689</v>
      </c>
      <c r="L19" s="202" t="s">
        <v>431</v>
      </c>
      <c r="M19" s="297" t="s">
        <v>678</v>
      </c>
      <c r="N19" s="196" t="s">
        <v>430</v>
      </c>
      <c r="O19" s="196" t="s">
        <v>690</v>
      </c>
      <c r="P19" s="186">
        <v>1</v>
      </c>
      <c r="Q19" s="348" t="s">
        <v>691</v>
      </c>
      <c r="R19" s="303" t="s">
        <v>678</v>
      </c>
      <c r="S19" s="189" t="s">
        <v>430</v>
      </c>
      <c r="T19" s="189" t="s">
        <v>690</v>
      </c>
      <c r="U19" s="186">
        <v>1</v>
      </c>
      <c r="V19" s="493" t="s">
        <v>691</v>
      </c>
      <c r="W19" s="300" t="s">
        <v>678</v>
      </c>
      <c r="X19" s="192" t="s">
        <v>430</v>
      </c>
      <c r="Y19" s="192" t="s">
        <v>690</v>
      </c>
      <c r="Z19" s="186">
        <v>1</v>
      </c>
      <c r="AA19" s="312" t="s">
        <v>691</v>
      </c>
      <c r="AB19" s="490">
        <f>(+Z19+U19+P19+J19)/4</f>
        <v>1</v>
      </c>
    </row>
    <row r="20" spans="1:28" ht="36">
      <c r="A20" s="179"/>
      <c r="B20" s="181"/>
      <c r="C20" s="184"/>
      <c r="D20" s="184"/>
      <c r="E20" s="181"/>
      <c r="F20" s="181"/>
      <c r="G20" s="17" t="s">
        <v>18</v>
      </c>
      <c r="H20" s="179"/>
      <c r="I20" s="181"/>
      <c r="J20" s="335"/>
      <c r="K20" s="181"/>
      <c r="L20" s="172"/>
      <c r="M20" s="337"/>
      <c r="N20" s="177"/>
      <c r="O20" s="177"/>
      <c r="P20" s="335"/>
      <c r="Q20" s="344"/>
      <c r="R20" s="434"/>
      <c r="S20" s="165"/>
      <c r="T20" s="165"/>
      <c r="U20" s="335"/>
      <c r="V20" s="491"/>
      <c r="W20" s="324"/>
      <c r="X20" s="159"/>
      <c r="Y20" s="159"/>
      <c r="Z20" s="335"/>
      <c r="AA20" s="370"/>
      <c r="AB20" s="157"/>
    </row>
    <row r="21" spans="1:28" ht="111.75" customHeight="1">
      <c r="A21" s="179"/>
      <c r="B21" s="181"/>
      <c r="C21" s="204"/>
      <c r="D21" s="204"/>
      <c r="E21" s="181"/>
      <c r="F21" s="181"/>
      <c r="G21" s="18" t="s">
        <v>19</v>
      </c>
      <c r="H21" s="179"/>
      <c r="I21" s="181"/>
      <c r="J21" s="335"/>
      <c r="K21" s="181"/>
      <c r="L21" s="172"/>
      <c r="M21" s="337"/>
      <c r="N21" s="177"/>
      <c r="O21" s="177"/>
      <c r="P21" s="335"/>
      <c r="Q21" s="344"/>
      <c r="R21" s="434"/>
      <c r="S21" s="165"/>
      <c r="T21" s="165"/>
      <c r="U21" s="335"/>
      <c r="V21" s="491"/>
      <c r="W21" s="324"/>
      <c r="X21" s="159"/>
      <c r="Y21" s="159"/>
      <c r="Z21" s="335"/>
      <c r="AA21" s="370"/>
      <c r="AB21" s="157"/>
    </row>
    <row r="22" spans="1:28" ht="31.5" customHeight="1">
      <c r="A22" s="205" t="s">
        <v>147</v>
      </c>
      <c r="B22" s="181" t="s">
        <v>148</v>
      </c>
      <c r="C22" s="183">
        <v>0.9</v>
      </c>
      <c r="D22" s="181" t="s">
        <v>149</v>
      </c>
      <c r="E22" s="181" t="s">
        <v>15</v>
      </c>
      <c r="F22" s="181" t="s">
        <v>16</v>
      </c>
      <c r="G22" s="118" t="s">
        <v>17</v>
      </c>
      <c r="H22" s="179" t="s">
        <v>678</v>
      </c>
      <c r="I22" s="181" t="s">
        <v>761</v>
      </c>
      <c r="J22" s="161">
        <v>0.8</v>
      </c>
      <c r="K22" s="172" t="s">
        <v>692</v>
      </c>
      <c r="L22" s="369" t="s">
        <v>693</v>
      </c>
      <c r="M22" s="337" t="s">
        <v>678</v>
      </c>
      <c r="N22" s="177" t="s">
        <v>761</v>
      </c>
      <c r="O22" s="177" t="s">
        <v>694</v>
      </c>
      <c r="P22" s="161">
        <v>0.8</v>
      </c>
      <c r="Q22" s="344" t="s">
        <v>695</v>
      </c>
      <c r="R22" s="434" t="s">
        <v>678</v>
      </c>
      <c r="S22" s="165" t="s">
        <v>761</v>
      </c>
      <c r="T22" s="165" t="s">
        <v>694</v>
      </c>
      <c r="U22" s="161">
        <v>0.8</v>
      </c>
      <c r="V22" s="491" t="s">
        <v>695</v>
      </c>
      <c r="W22" s="324" t="s">
        <v>678</v>
      </c>
      <c r="X22" s="159" t="s">
        <v>761</v>
      </c>
      <c r="Y22" s="159" t="s">
        <v>694</v>
      </c>
      <c r="Z22" s="161">
        <v>0.8</v>
      </c>
      <c r="AA22" s="370" t="s">
        <v>1310</v>
      </c>
      <c r="AB22" s="490">
        <f>(+Z22+U22+P22+J22)/4</f>
        <v>0.8</v>
      </c>
    </row>
    <row r="23" spans="1:28" ht="36">
      <c r="A23" s="206"/>
      <c r="B23" s="181"/>
      <c r="C23" s="184"/>
      <c r="D23" s="181"/>
      <c r="E23" s="181"/>
      <c r="F23" s="181"/>
      <c r="G23" s="17" t="s">
        <v>18</v>
      </c>
      <c r="H23" s="179"/>
      <c r="I23" s="181"/>
      <c r="J23" s="335"/>
      <c r="K23" s="172"/>
      <c r="L23" s="369"/>
      <c r="M23" s="337"/>
      <c r="N23" s="177"/>
      <c r="O23" s="177"/>
      <c r="P23" s="335"/>
      <c r="Q23" s="344"/>
      <c r="R23" s="434"/>
      <c r="S23" s="165"/>
      <c r="T23" s="165"/>
      <c r="U23" s="335"/>
      <c r="V23" s="491"/>
      <c r="W23" s="324"/>
      <c r="X23" s="159"/>
      <c r="Y23" s="159"/>
      <c r="Z23" s="335"/>
      <c r="AA23" s="370"/>
      <c r="AB23" s="157"/>
    </row>
    <row r="24" spans="1:28" ht="36">
      <c r="A24" s="206"/>
      <c r="B24" s="203"/>
      <c r="C24" s="204"/>
      <c r="D24" s="203"/>
      <c r="E24" s="203"/>
      <c r="F24" s="203"/>
      <c r="G24" s="20" t="s">
        <v>19</v>
      </c>
      <c r="H24" s="179"/>
      <c r="I24" s="203"/>
      <c r="J24" s="335"/>
      <c r="K24" s="172"/>
      <c r="L24" s="369"/>
      <c r="M24" s="337"/>
      <c r="N24" s="174"/>
      <c r="O24" s="174"/>
      <c r="P24" s="335"/>
      <c r="Q24" s="346"/>
      <c r="R24" s="434"/>
      <c r="S24" s="187"/>
      <c r="T24" s="187"/>
      <c r="U24" s="335"/>
      <c r="V24" s="492"/>
      <c r="W24" s="324"/>
      <c r="X24" s="190"/>
      <c r="Y24" s="190"/>
      <c r="Z24" s="335"/>
      <c r="AA24" s="310"/>
      <c r="AB24" s="157"/>
    </row>
    <row r="25" spans="1:28" ht="31.5" customHeight="1">
      <c r="A25" s="524" t="s">
        <v>150</v>
      </c>
      <c r="B25" s="181" t="s">
        <v>151</v>
      </c>
      <c r="C25" s="183">
        <v>1</v>
      </c>
      <c r="D25" s="181" t="s">
        <v>152</v>
      </c>
      <c r="E25" s="181" t="s">
        <v>15</v>
      </c>
      <c r="F25" s="181" t="s">
        <v>16</v>
      </c>
      <c r="G25" s="118" t="s">
        <v>17</v>
      </c>
      <c r="H25" s="179" t="s">
        <v>678</v>
      </c>
      <c r="I25" s="181" t="s">
        <v>696</v>
      </c>
      <c r="J25" s="161">
        <v>1</v>
      </c>
      <c r="K25" s="172" t="s">
        <v>697</v>
      </c>
      <c r="L25" s="369" t="s">
        <v>698</v>
      </c>
      <c r="M25" s="337" t="s">
        <v>678</v>
      </c>
      <c r="N25" s="177" t="s">
        <v>696</v>
      </c>
      <c r="O25" s="177" t="s">
        <v>699</v>
      </c>
      <c r="P25" s="161">
        <v>1</v>
      </c>
      <c r="Q25" s="344" t="s">
        <v>698</v>
      </c>
      <c r="R25" s="434" t="s">
        <v>678</v>
      </c>
      <c r="S25" s="165" t="s">
        <v>696</v>
      </c>
      <c r="T25" s="165" t="s">
        <v>699</v>
      </c>
      <c r="U25" s="161">
        <v>1</v>
      </c>
      <c r="V25" s="491" t="s">
        <v>698</v>
      </c>
      <c r="W25" s="324" t="s">
        <v>678</v>
      </c>
      <c r="X25" s="159" t="s">
        <v>696</v>
      </c>
      <c r="Y25" s="159" t="s">
        <v>699</v>
      </c>
      <c r="Z25" s="161">
        <v>1</v>
      </c>
      <c r="AA25" s="370" t="s">
        <v>1311</v>
      </c>
      <c r="AB25" s="490">
        <f>(+Z25+U25+P25+J25)/4</f>
        <v>1</v>
      </c>
    </row>
    <row r="26" spans="1:28" ht="36">
      <c r="A26" s="525"/>
      <c r="B26" s="181"/>
      <c r="C26" s="184"/>
      <c r="D26" s="181"/>
      <c r="E26" s="181"/>
      <c r="F26" s="181"/>
      <c r="G26" s="17" t="s">
        <v>18</v>
      </c>
      <c r="H26" s="179"/>
      <c r="I26" s="181"/>
      <c r="J26" s="335"/>
      <c r="K26" s="172"/>
      <c r="L26" s="369"/>
      <c r="M26" s="337"/>
      <c r="N26" s="177"/>
      <c r="O26" s="177"/>
      <c r="P26" s="335"/>
      <c r="Q26" s="344"/>
      <c r="R26" s="434"/>
      <c r="S26" s="165"/>
      <c r="T26" s="165"/>
      <c r="U26" s="335"/>
      <c r="V26" s="491"/>
      <c r="W26" s="324"/>
      <c r="X26" s="159"/>
      <c r="Y26" s="159"/>
      <c r="Z26" s="335"/>
      <c r="AA26" s="370"/>
      <c r="AB26" s="157"/>
    </row>
    <row r="27" spans="1:28" ht="84" customHeight="1">
      <c r="A27" s="525"/>
      <c r="B27" s="203"/>
      <c r="C27" s="204"/>
      <c r="D27" s="203"/>
      <c r="E27" s="203"/>
      <c r="F27" s="203"/>
      <c r="G27" s="20" t="s">
        <v>19</v>
      </c>
      <c r="H27" s="179"/>
      <c r="I27" s="203"/>
      <c r="J27" s="335"/>
      <c r="K27" s="172"/>
      <c r="L27" s="369"/>
      <c r="M27" s="337"/>
      <c r="N27" s="174"/>
      <c r="O27" s="174"/>
      <c r="P27" s="335"/>
      <c r="Q27" s="346"/>
      <c r="R27" s="434"/>
      <c r="S27" s="187"/>
      <c r="T27" s="187"/>
      <c r="U27" s="335"/>
      <c r="V27" s="492"/>
      <c r="W27" s="324"/>
      <c r="X27" s="190"/>
      <c r="Y27" s="190"/>
      <c r="Z27" s="335"/>
      <c r="AA27" s="310"/>
      <c r="AB27" s="157"/>
    </row>
    <row r="28" spans="1:28" ht="31.5" customHeight="1">
      <c r="A28" s="205" t="s">
        <v>153</v>
      </c>
      <c r="B28" s="181" t="s">
        <v>154</v>
      </c>
      <c r="C28" s="183">
        <v>1</v>
      </c>
      <c r="D28" s="181" t="s">
        <v>155</v>
      </c>
      <c r="E28" s="181" t="s">
        <v>15</v>
      </c>
      <c r="F28" s="181" t="s">
        <v>16</v>
      </c>
      <c r="G28" s="118" t="s">
        <v>17</v>
      </c>
      <c r="H28" s="179" t="s">
        <v>678</v>
      </c>
      <c r="I28" s="181" t="s">
        <v>432</v>
      </c>
      <c r="J28" s="161">
        <v>1</v>
      </c>
      <c r="K28" s="172" t="s">
        <v>700</v>
      </c>
      <c r="L28" s="369" t="s">
        <v>433</v>
      </c>
      <c r="M28" s="337" t="s">
        <v>678</v>
      </c>
      <c r="N28" s="177" t="s">
        <v>757</v>
      </c>
      <c r="O28" s="177" t="s">
        <v>434</v>
      </c>
      <c r="P28" s="161">
        <v>1</v>
      </c>
      <c r="Q28" s="344" t="s">
        <v>701</v>
      </c>
      <c r="R28" s="434" t="s">
        <v>678</v>
      </c>
      <c r="S28" s="165" t="s">
        <v>432</v>
      </c>
      <c r="T28" s="165" t="s">
        <v>434</v>
      </c>
      <c r="U28" s="161">
        <v>1</v>
      </c>
      <c r="V28" s="491" t="s">
        <v>701</v>
      </c>
      <c r="W28" s="324" t="s">
        <v>678</v>
      </c>
      <c r="X28" s="159" t="s">
        <v>432</v>
      </c>
      <c r="Y28" s="159" t="s">
        <v>434</v>
      </c>
      <c r="Z28" s="161">
        <v>1</v>
      </c>
      <c r="AA28" s="370" t="s">
        <v>1312</v>
      </c>
      <c r="AB28" s="490">
        <f>(+Z28+U28+P28+J28)/4</f>
        <v>1</v>
      </c>
    </row>
    <row r="29" spans="1:28" ht="36">
      <c r="A29" s="206"/>
      <c r="B29" s="181"/>
      <c r="C29" s="184"/>
      <c r="D29" s="181"/>
      <c r="E29" s="181"/>
      <c r="F29" s="181"/>
      <c r="G29" s="17" t="s">
        <v>18</v>
      </c>
      <c r="H29" s="179"/>
      <c r="I29" s="181"/>
      <c r="J29" s="335"/>
      <c r="K29" s="172"/>
      <c r="L29" s="369"/>
      <c r="M29" s="337"/>
      <c r="N29" s="177"/>
      <c r="O29" s="177"/>
      <c r="P29" s="335"/>
      <c r="Q29" s="344"/>
      <c r="R29" s="434"/>
      <c r="S29" s="165"/>
      <c r="T29" s="165"/>
      <c r="U29" s="335"/>
      <c r="V29" s="491"/>
      <c r="W29" s="324"/>
      <c r="X29" s="159"/>
      <c r="Y29" s="159"/>
      <c r="Z29" s="335"/>
      <c r="AA29" s="370"/>
      <c r="AB29" s="157"/>
    </row>
    <row r="30" spans="1:28" ht="33" customHeight="1">
      <c r="A30" s="206"/>
      <c r="B30" s="203"/>
      <c r="C30" s="204"/>
      <c r="D30" s="203"/>
      <c r="E30" s="203"/>
      <c r="F30" s="203"/>
      <c r="G30" s="20" t="s">
        <v>19</v>
      </c>
      <c r="H30" s="179"/>
      <c r="I30" s="203"/>
      <c r="J30" s="335"/>
      <c r="K30" s="172"/>
      <c r="L30" s="369"/>
      <c r="M30" s="337"/>
      <c r="N30" s="174"/>
      <c r="O30" s="174"/>
      <c r="P30" s="335"/>
      <c r="Q30" s="346"/>
      <c r="R30" s="434"/>
      <c r="S30" s="187"/>
      <c r="T30" s="187"/>
      <c r="U30" s="335"/>
      <c r="V30" s="492"/>
      <c r="W30" s="324"/>
      <c r="X30" s="190"/>
      <c r="Y30" s="190"/>
      <c r="Z30" s="335"/>
      <c r="AA30" s="310"/>
      <c r="AB30" s="157"/>
    </row>
    <row r="31" spans="1:28" ht="42.75" customHeight="1">
      <c r="A31" s="526" t="s">
        <v>156</v>
      </c>
      <c r="B31" s="203" t="s">
        <v>702</v>
      </c>
      <c r="C31" s="183">
        <v>1</v>
      </c>
      <c r="D31" s="479" t="s">
        <v>157</v>
      </c>
      <c r="E31" s="529" t="s">
        <v>15</v>
      </c>
      <c r="F31" s="529" t="s">
        <v>16</v>
      </c>
      <c r="G31" s="118" t="s">
        <v>17</v>
      </c>
      <c r="H31" s="179" t="s">
        <v>678</v>
      </c>
      <c r="I31" s="203" t="s">
        <v>703</v>
      </c>
      <c r="J31" s="161">
        <v>1</v>
      </c>
      <c r="K31" s="172" t="s">
        <v>435</v>
      </c>
      <c r="L31" s="369" t="s">
        <v>436</v>
      </c>
      <c r="M31" s="337" t="s">
        <v>678</v>
      </c>
      <c r="N31" s="174" t="s">
        <v>758</v>
      </c>
      <c r="O31" s="174" t="s">
        <v>759</v>
      </c>
      <c r="P31" s="161">
        <v>1</v>
      </c>
      <c r="Q31" s="346" t="s">
        <v>704</v>
      </c>
      <c r="R31" s="434" t="s">
        <v>678</v>
      </c>
      <c r="S31" s="187" t="s">
        <v>703</v>
      </c>
      <c r="T31" s="187" t="s">
        <v>853</v>
      </c>
      <c r="U31" s="161">
        <v>1</v>
      </c>
      <c r="V31" s="492" t="s">
        <v>704</v>
      </c>
      <c r="W31" s="324" t="s">
        <v>678</v>
      </c>
      <c r="X31" s="190" t="s">
        <v>703</v>
      </c>
      <c r="Y31" s="190" t="s">
        <v>853</v>
      </c>
      <c r="Z31" s="161">
        <v>1</v>
      </c>
      <c r="AA31" s="310" t="s">
        <v>1313</v>
      </c>
      <c r="AB31" s="490">
        <f>(+Z31+U31+P31+J31)/4</f>
        <v>1</v>
      </c>
    </row>
    <row r="32" spans="1:28" ht="42" customHeight="1">
      <c r="A32" s="527"/>
      <c r="B32" s="184"/>
      <c r="C32" s="184"/>
      <c r="D32" s="480"/>
      <c r="E32" s="530"/>
      <c r="F32" s="530"/>
      <c r="G32" s="17" t="s">
        <v>18</v>
      </c>
      <c r="H32" s="179"/>
      <c r="I32" s="184"/>
      <c r="J32" s="335"/>
      <c r="K32" s="172"/>
      <c r="L32" s="369"/>
      <c r="M32" s="337"/>
      <c r="N32" s="175"/>
      <c r="O32" s="175"/>
      <c r="P32" s="335"/>
      <c r="Q32" s="347"/>
      <c r="R32" s="434"/>
      <c r="S32" s="188"/>
      <c r="T32" s="188"/>
      <c r="U32" s="335"/>
      <c r="V32" s="532"/>
      <c r="W32" s="324"/>
      <c r="X32" s="191"/>
      <c r="Y32" s="191"/>
      <c r="Z32" s="335"/>
      <c r="AA32" s="311"/>
      <c r="AB32" s="157"/>
    </row>
    <row r="33" spans="1:28" ht="51.75" customHeight="1">
      <c r="A33" s="528"/>
      <c r="B33" s="204"/>
      <c r="C33" s="204"/>
      <c r="D33" s="481"/>
      <c r="E33" s="531"/>
      <c r="F33" s="531"/>
      <c r="G33" s="18" t="s">
        <v>19</v>
      </c>
      <c r="H33" s="179"/>
      <c r="I33" s="204"/>
      <c r="J33" s="335"/>
      <c r="K33" s="172"/>
      <c r="L33" s="369"/>
      <c r="M33" s="337"/>
      <c r="N33" s="196"/>
      <c r="O33" s="196"/>
      <c r="P33" s="335"/>
      <c r="Q33" s="348"/>
      <c r="R33" s="434"/>
      <c r="S33" s="189"/>
      <c r="T33" s="189"/>
      <c r="U33" s="335"/>
      <c r="V33" s="493"/>
      <c r="W33" s="324"/>
      <c r="X33" s="192"/>
      <c r="Y33" s="192"/>
      <c r="Z33" s="335"/>
      <c r="AA33" s="312"/>
      <c r="AB33" s="157"/>
    </row>
    <row r="34" spans="1:28" ht="30.75" customHeight="1">
      <c r="A34" s="526" t="s">
        <v>158</v>
      </c>
      <c r="B34" s="203" t="s">
        <v>159</v>
      </c>
      <c r="C34" s="183">
        <v>1</v>
      </c>
      <c r="D34" s="479" t="s">
        <v>160</v>
      </c>
      <c r="E34" s="529" t="s">
        <v>15</v>
      </c>
      <c r="F34" s="529" t="s">
        <v>16</v>
      </c>
      <c r="G34" s="118" t="s">
        <v>17</v>
      </c>
      <c r="H34" s="179" t="s">
        <v>678</v>
      </c>
      <c r="I34" s="203" t="s">
        <v>705</v>
      </c>
      <c r="J34" s="161">
        <v>0.9</v>
      </c>
      <c r="K34" s="172" t="s">
        <v>437</v>
      </c>
      <c r="L34" s="369" t="s">
        <v>760</v>
      </c>
      <c r="M34" s="337" t="s">
        <v>678</v>
      </c>
      <c r="N34" s="174" t="s">
        <v>705</v>
      </c>
      <c r="O34" s="174" t="s">
        <v>706</v>
      </c>
      <c r="P34" s="161">
        <v>0.9</v>
      </c>
      <c r="Q34" s="346" t="s">
        <v>707</v>
      </c>
      <c r="R34" s="434" t="s">
        <v>678</v>
      </c>
      <c r="S34" s="187" t="s">
        <v>705</v>
      </c>
      <c r="T34" s="187" t="s">
        <v>706</v>
      </c>
      <c r="U34" s="161">
        <v>0.9</v>
      </c>
      <c r="V34" s="492" t="s">
        <v>707</v>
      </c>
      <c r="W34" s="324" t="s">
        <v>678</v>
      </c>
      <c r="X34" s="190" t="s">
        <v>705</v>
      </c>
      <c r="Y34" s="190" t="s">
        <v>706</v>
      </c>
      <c r="Z34" s="161">
        <v>0.9</v>
      </c>
      <c r="AA34" s="310" t="s">
        <v>1314</v>
      </c>
      <c r="AB34" s="490">
        <f>(+Z34+U34+P34+J34)/4</f>
        <v>0.9</v>
      </c>
    </row>
    <row r="35" spans="1:28" ht="39.75" customHeight="1">
      <c r="A35" s="527"/>
      <c r="B35" s="184"/>
      <c r="C35" s="184"/>
      <c r="D35" s="480"/>
      <c r="E35" s="530"/>
      <c r="F35" s="530"/>
      <c r="G35" s="17" t="s">
        <v>18</v>
      </c>
      <c r="H35" s="179"/>
      <c r="I35" s="184"/>
      <c r="J35" s="335"/>
      <c r="K35" s="172"/>
      <c r="L35" s="369"/>
      <c r="M35" s="337"/>
      <c r="N35" s="175"/>
      <c r="O35" s="175"/>
      <c r="P35" s="335"/>
      <c r="Q35" s="347"/>
      <c r="R35" s="434"/>
      <c r="S35" s="188"/>
      <c r="T35" s="188"/>
      <c r="U35" s="335"/>
      <c r="V35" s="532"/>
      <c r="W35" s="324"/>
      <c r="X35" s="191"/>
      <c r="Y35" s="191"/>
      <c r="Z35" s="335"/>
      <c r="AA35" s="311"/>
      <c r="AB35" s="157"/>
    </row>
    <row r="36" spans="1:28" ht="43.5" customHeight="1" thickBot="1">
      <c r="A36" s="528"/>
      <c r="B36" s="204"/>
      <c r="C36" s="204"/>
      <c r="D36" s="481"/>
      <c r="E36" s="531"/>
      <c r="F36" s="531"/>
      <c r="G36" s="18" t="s">
        <v>19</v>
      </c>
      <c r="H36" s="180"/>
      <c r="I36" s="185"/>
      <c r="J36" s="456"/>
      <c r="K36" s="173"/>
      <c r="L36" s="379"/>
      <c r="M36" s="378"/>
      <c r="N36" s="176"/>
      <c r="O36" s="176"/>
      <c r="P36" s="456"/>
      <c r="Q36" s="535"/>
      <c r="R36" s="536"/>
      <c r="S36" s="388"/>
      <c r="T36" s="388"/>
      <c r="U36" s="456"/>
      <c r="V36" s="533"/>
      <c r="W36" s="325"/>
      <c r="X36" s="326"/>
      <c r="Y36" s="326"/>
      <c r="Z36" s="456"/>
      <c r="AA36" s="534"/>
      <c r="AB36" s="157"/>
    </row>
    <row r="37" spans="1:29" s="137" customFormat="1" ht="14.25">
      <c r="A37" s="79"/>
      <c r="B37" s="79"/>
      <c r="C37" s="79"/>
      <c r="D37" s="79"/>
      <c r="E37" s="79"/>
      <c r="F37" s="79"/>
      <c r="G37" s="79"/>
      <c r="H37" s="79"/>
      <c r="I37" s="79"/>
      <c r="J37" s="80"/>
      <c r="K37" s="79"/>
      <c r="L37" s="79"/>
      <c r="M37" s="79"/>
      <c r="N37" s="79"/>
      <c r="O37" s="79"/>
      <c r="P37" s="80"/>
      <c r="Q37" s="79"/>
      <c r="R37" s="79"/>
      <c r="S37" s="79"/>
      <c r="T37" s="79"/>
      <c r="U37" s="80"/>
      <c r="V37" s="79"/>
      <c r="W37" s="79"/>
      <c r="X37" s="79"/>
      <c r="Y37" s="79"/>
      <c r="Z37" s="80"/>
      <c r="AA37" s="79"/>
      <c r="AB37" s="138">
        <f>SUM(AB10:AB36)/9</f>
        <v>0.9666666666666666</v>
      </c>
      <c r="AC37" s="136"/>
    </row>
    <row r="38" ht="15">
      <c r="AB38" s="135"/>
    </row>
  </sheetData>
  <sheetProtection/>
  <mergeCells count="276">
    <mergeCell ref="A1:B4"/>
    <mergeCell ref="Z34:Z36"/>
    <mergeCell ref="AA34:AA36"/>
    <mergeCell ref="Q34:Q36"/>
    <mergeCell ref="R34:R36"/>
    <mergeCell ref="S34:S36"/>
    <mergeCell ref="T34:T36"/>
    <mergeCell ref="U34:U36"/>
    <mergeCell ref="AA31:AA33"/>
    <mergeCell ref="A34:A36"/>
    <mergeCell ref="B34:B36"/>
    <mergeCell ref="C34:C36"/>
    <mergeCell ref="D34:D36"/>
    <mergeCell ref="E34:E36"/>
    <mergeCell ref="F34:F36"/>
    <mergeCell ref="H34:H36"/>
    <mergeCell ref="J34:J36"/>
    <mergeCell ref="U31:U33"/>
    <mergeCell ref="V31:V33"/>
    <mergeCell ref="I34:I36"/>
    <mergeCell ref="W34:W36"/>
    <mergeCell ref="W31:W33"/>
    <mergeCell ref="N34:N36"/>
    <mergeCell ref="O34:O36"/>
    <mergeCell ref="P34:P36"/>
    <mergeCell ref="V34:V36"/>
    <mergeCell ref="L31:L33"/>
    <mergeCell ref="Y34:Y36"/>
    <mergeCell ref="M31:M33"/>
    <mergeCell ref="S31:S33"/>
    <mergeCell ref="T31:T33"/>
    <mergeCell ref="X31:X33"/>
    <mergeCell ref="Y31:Y33"/>
    <mergeCell ref="X34:X36"/>
    <mergeCell ref="A31:A33"/>
    <mergeCell ref="B31:B33"/>
    <mergeCell ref="C31:C33"/>
    <mergeCell ref="D31:D33"/>
    <mergeCell ref="E31:E33"/>
    <mergeCell ref="Z31:Z33"/>
    <mergeCell ref="F31:F33"/>
    <mergeCell ref="H31:H33"/>
    <mergeCell ref="I31:I33"/>
    <mergeCell ref="J31:J33"/>
    <mergeCell ref="I28:I30"/>
    <mergeCell ref="W28:W30"/>
    <mergeCell ref="X28:X30"/>
    <mergeCell ref="Y28:Y30"/>
    <mergeCell ref="Z28:Z30"/>
    <mergeCell ref="AA28:AA30"/>
    <mergeCell ref="J28:J30"/>
    <mergeCell ref="K28:K30"/>
    <mergeCell ref="L28:L30"/>
    <mergeCell ref="M28:M30"/>
    <mergeCell ref="W25:W27"/>
    <mergeCell ref="Z25:Z27"/>
    <mergeCell ref="AA25:AA27"/>
    <mergeCell ref="A28:A30"/>
    <mergeCell ref="B28:B30"/>
    <mergeCell ref="C28:C30"/>
    <mergeCell ref="D28:D30"/>
    <mergeCell ref="E28:E30"/>
    <mergeCell ref="F28:F30"/>
    <mergeCell ref="H28:H30"/>
    <mergeCell ref="I25:I27"/>
    <mergeCell ref="R25:R27"/>
    <mergeCell ref="S25:S27"/>
    <mergeCell ref="T25:T27"/>
    <mergeCell ref="U25:U27"/>
    <mergeCell ref="V25:V27"/>
    <mergeCell ref="N25:N27"/>
    <mergeCell ref="O25:O27"/>
    <mergeCell ref="J25:J27"/>
    <mergeCell ref="Q25:Q27"/>
    <mergeCell ref="Y22:Y24"/>
    <mergeCell ref="Z22:Z24"/>
    <mergeCell ref="AA22:AA24"/>
    <mergeCell ref="A25:A27"/>
    <mergeCell ref="B25:B27"/>
    <mergeCell ref="C25:C27"/>
    <mergeCell ref="D25:D27"/>
    <mergeCell ref="E25:E27"/>
    <mergeCell ref="F25:F27"/>
    <mergeCell ref="H25:H27"/>
    <mergeCell ref="N22:N24"/>
    <mergeCell ref="O22:O24"/>
    <mergeCell ref="U22:U24"/>
    <mergeCell ref="V22:V24"/>
    <mergeCell ref="W22:W24"/>
    <mergeCell ref="X22:X24"/>
    <mergeCell ref="H22:H24"/>
    <mergeCell ref="I22:I24"/>
    <mergeCell ref="J22:J24"/>
    <mergeCell ref="K22:K24"/>
    <mergeCell ref="L22:L24"/>
    <mergeCell ref="M22:M24"/>
    <mergeCell ref="T19:T21"/>
    <mergeCell ref="O19:O21"/>
    <mergeCell ref="Z19:Z21"/>
    <mergeCell ref="AA19:AA21"/>
    <mergeCell ref="A22:A24"/>
    <mergeCell ref="B22:B24"/>
    <mergeCell ref="C22:C24"/>
    <mergeCell ref="D22:D24"/>
    <mergeCell ref="E22:E24"/>
    <mergeCell ref="F22:F24"/>
    <mergeCell ref="M19:M21"/>
    <mergeCell ref="N19:N21"/>
    <mergeCell ref="P19:P21"/>
    <mergeCell ref="Q19:Q21"/>
    <mergeCell ref="R19:R21"/>
    <mergeCell ref="S19:S21"/>
    <mergeCell ref="F19:F21"/>
    <mergeCell ref="H19:H21"/>
    <mergeCell ref="I19:I21"/>
    <mergeCell ref="J19:J21"/>
    <mergeCell ref="K19:K21"/>
    <mergeCell ref="L19:L21"/>
    <mergeCell ref="Z16:Z18"/>
    <mergeCell ref="AA16:AA18"/>
    <mergeCell ref="V16:V18"/>
    <mergeCell ref="W16:W18"/>
    <mergeCell ref="X16:X18"/>
    <mergeCell ref="A19:A21"/>
    <mergeCell ref="B19:B21"/>
    <mergeCell ref="C19:C21"/>
    <mergeCell ref="D19:D21"/>
    <mergeCell ref="E19:E21"/>
    <mergeCell ref="K16:K18"/>
    <mergeCell ref="L16:L18"/>
    <mergeCell ref="M16:M18"/>
    <mergeCell ref="N16:N18"/>
    <mergeCell ref="O16:O18"/>
    <mergeCell ref="Y16:Y18"/>
    <mergeCell ref="AA13:AA15"/>
    <mergeCell ref="A16:A18"/>
    <mergeCell ref="B16:B18"/>
    <mergeCell ref="C16:C18"/>
    <mergeCell ref="D16:D18"/>
    <mergeCell ref="E16:E18"/>
    <mergeCell ref="F16:F18"/>
    <mergeCell ref="H16:H18"/>
    <mergeCell ref="I16:I18"/>
    <mergeCell ref="J16:J18"/>
    <mergeCell ref="U13:U15"/>
    <mergeCell ref="V13:V15"/>
    <mergeCell ref="W13:W15"/>
    <mergeCell ref="X13:X15"/>
    <mergeCell ref="Y13:Y15"/>
    <mergeCell ref="Z13:Z15"/>
    <mergeCell ref="O13:O15"/>
    <mergeCell ref="P13:P15"/>
    <mergeCell ref="Q13:Q15"/>
    <mergeCell ref="R13:R15"/>
    <mergeCell ref="S13:S15"/>
    <mergeCell ref="T13:T15"/>
    <mergeCell ref="AA10:AA12"/>
    <mergeCell ref="A13:A15"/>
    <mergeCell ref="B13:B15"/>
    <mergeCell ref="C13:C15"/>
    <mergeCell ref="D13:D15"/>
    <mergeCell ref="E13:E15"/>
    <mergeCell ref="F13:F15"/>
    <mergeCell ref="H13:H15"/>
    <mergeCell ref="I13:I15"/>
    <mergeCell ref="N13:N15"/>
    <mergeCell ref="U10:U12"/>
    <mergeCell ref="V10:V12"/>
    <mergeCell ref="W10:W12"/>
    <mergeCell ref="X10:X12"/>
    <mergeCell ref="Y10:Y12"/>
    <mergeCell ref="Z10:Z12"/>
    <mergeCell ref="O10:O12"/>
    <mergeCell ref="P10:P12"/>
    <mergeCell ref="Q10:Q12"/>
    <mergeCell ref="R10:R12"/>
    <mergeCell ref="S10:S12"/>
    <mergeCell ref="T10:T12"/>
    <mergeCell ref="AA8:AA9"/>
    <mergeCell ref="A10:A12"/>
    <mergeCell ref="B10:B12"/>
    <mergeCell ref="C10:C12"/>
    <mergeCell ref="D10:D12"/>
    <mergeCell ref="E10:E12"/>
    <mergeCell ref="F10:F12"/>
    <mergeCell ref="H10:H12"/>
    <mergeCell ref="I10:I12"/>
    <mergeCell ref="N10:N12"/>
    <mergeCell ref="T8:T9"/>
    <mergeCell ref="U8:U9"/>
    <mergeCell ref="V8:V9"/>
    <mergeCell ref="W8:X8"/>
    <mergeCell ref="Y8:Y9"/>
    <mergeCell ref="Z8:Z9"/>
    <mergeCell ref="F8:F9"/>
    <mergeCell ref="G8:G9"/>
    <mergeCell ref="H8:I8"/>
    <mergeCell ref="J8:J9"/>
    <mergeCell ref="L8:L9"/>
    <mergeCell ref="R8:S8"/>
    <mergeCell ref="A7:G7"/>
    <mergeCell ref="H7:L7"/>
    <mergeCell ref="M7:Q7"/>
    <mergeCell ref="R7:V7"/>
    <mergeCell ref="W7:AA7"/>
    <mergeCell ref="L10:L12"/>
    <mergeCell ref="M10:M12"/>
    <mergeCell ref="P8:P9"/>
    <mergeCell ref="Q8:Q9"/>
    <mergeCell ref="E8:E9"/>
    <mergeCell ref="C1:AA4"/>
    <mergeCell ref="A5:B5"/>
    <mergeCell ref="A8:A9"/>
    <mergeCell ref="B8:B9"/>
    <mergeCell ref="C8:C9"/>
    <mergeCell ref="D8:D9"/>
    <mergeCell ref="D5:AA5"/>
    <mergeCell ref="A6:AA6"/>
    <mergeCell ref="M8:N8"/>
    <mergeCell ref="O8:O9"/>
    <mergeCell ref="J13:J15"/>
    <mergeCell ref="K13:K15"/>
    <mergeCell ref="L13:L15"/>
    <mergeCell ref="M13:M15"/>
    <mergeCell ref="J10:J12"/>
    <mergeCell ref="K10:K12"/>
    <mergeCell ref="V19:V21"/>
    <mergeCell ref="W19:W21"/>
    <mergeCell ref="X19:X21"/>
    <mergeCell ref="P16:P18"/>
    <mergeCell ref="Q16:Q18"/>
    <mergeCell ref="R16:R18"/>
    <mergeCell ref="S16:S18"/>
    <mergeCell ref="T16:T18"/>
    <mergeCell ref="U16:U18"/>
    <mergeCell ref="U19:U21"/>
    <mergeCell ref="Y19:Y21"/>
    <mergeCell ref="P22:P24"/>
    <mergeCell ref="K25:K27"/>
    <mergeCell ref="L25:L27"/>
    <mergeCell ref="M25:M27"/>
    <mergeCell ref="Q22:Q24"/>
    <mergeCell ref="R22:R24"/>
    <mergeCell ref="S22:S24"/>
    <mergeCell ref="T22:T24"/>
    <mergeCell ref="P25:P27"/>
    <mergeCell ref="X25:X27"/>
    <mergeCell ref="Y25:Y27"/>
    <mergeCell ref="T28:T30"/>
    <mergeCell ref="U28:U30"/>
    <mergeCell ref="N28:N30"/>
    <mergeCell ref="O28:O30"/>
    <mergeCell ref="P28:P30"/>
    <mergeCell ref="Q28:Q30"/>
    <mergeCell ref="R28:R30"/>
    <mergeCell ref="S28:S30"/>
    <mergeCell ref="V28:V30"/>
    <mergeCell ref="K34:K36"/>
    <mergeCell ref="L34:L36"/>
    <mergeCell ref="M34:M36"/>
    <mergeCell ref="N31:N33"/>
    <mergeCell ref="O31:O33"/>
    <mergeCell ref="P31:P33"/>
    <mergeCell ref="Q31:Q33"/>
    <mergeCell ref="R31:R33"/>
    <mergeCell ref="K31:K33"/>
    <mergeCell ref="AB25:AB27"/>
    <mergeCell ref="AB28:AB30"/>
    <mergeCell ref="AB31:AB33"/>
    <mergeCell ref="AB34:AB36"/>
    <mergeCell ref="AB8:AB9"/>
    <mergeCell ref="AB10:AB12"/>
    <mergeCell ref="AB13:AB15"/>
    <mergeCell ref="AB16:AB18"/>
    <mergeCell ref="AB19:AB21"/>
    <mergeCell ref="AB22:AB24"/>
  </mergeCell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rgb="FFC00000"/>
  </sheetPr>
  <dimension ref="A1:AB29"/>
  <sheetViews>
    <sheetView tabSelected="1" zoomScalePageLayoutView="0" workbookViewId="0" topLeftCell="S13">
      <selection activeCell="Y29" sqref="Y29"/>
    </sheetView>
  </sheetViews>
  <sheetFormatPr defaultColWidth="11.421875" defaultRowHeight="15"/>
  <cols>
    <col min="1" max="1" width="27.140625" style="61" customWidth="1"/>
    <col min="2" max="2" width="33.7109375" style="61" customWidth="1"/>
    <col min="3" max="3" width="11.421875" style="61" customWidth="1"/>
    <col min="4" max="4" width="39.140625" style="61" bestFit="1" customWidth="1"/>
    <col min="5" max="5" width="24.140625" style="61" customWidth="1"/>
    <col min="6" max="6" width="23.57421875" style="61" customWidth="1"/>
    <col min="7" max="7" width="24.140625" style="61" customWidth="1"/>
    <col min="8" max="8" width="19.7109375" style="61" customWidth="1"/>
    <col min="9" max="9" width="10.57421875" style="61" bestFit="1" customWidth="1"/>
    <col min="10" max="10" width="31.421875" style="61" customWidth="1"/>
    <col min="11" max="11" width="22.140625" style="61" customWidth="1"/>
    <col min="12" max="12" width="45.140625" style="61" bestFit="1" customWidth="1"/>
    <col min="13" max="13" width="20.421875" style="61" bestFit="1" customWidth="1"/>
    <col min="14" max="14" width="10.57421875" style="61" bestFit="1" customWidth="1"/>
    <col min="15" max="15" width="27.00390625" style="61" customWidth="1"/>
    <col min="16" max="16" width="22.421875" style="61" customWidth="1"/>
    <col min="17" max="17" width="41.421875" style="61" bestFit="1" customWidth="1"/>
    <col min="18" max="18" width="20.421875" style="61" bestFit="1" customWidth="1"/>
    <col min="19" max="19" width="11.421875" style="61" customWidth="1"/>
    <col min="20" max="20" width="27.57421875" style="61" customWidth="1"/>
    <col min="21" max="21" width="11.421875" style="61" customWidth="1"/>
    <col min="22" max="22" width="30.140625" style="61" customWidth="1"/>
    <col min="23" max="23" width="20.421875" style="61" bestFit="1" customWidth="1"/>
    <col min="24" max="24" width="11.421875" style="61" customWidth="1"/>
    <col min="25" max="25" width="32.140625" style="61" bestFit="1" customWidth="1"/>
    <col min="26" max="26" width="26.00390625" style="61" customWidth="1"/>
    <col min="27" max="27" width="23.421875" style="61" customWidth="1"/>
    <col min="28" max="28" width="13.28125" style="61" customWidth="1"/>
    <col min="29" max="16384" width="11.421875" style="61" customWidth="1"/>
  </cols>
  <sheetData>
    <row r="1" spans="1:27" ht="12.75">
      <c r="A1" s="226"/>
      <c r="B1" s="397"/>
      <c r="C1" s="574" t="s">
        <v>833</v>
      </c>
      <c r="D1" s="575"/>
      <c r="E1" s="575"/>
      <c r="F1" s="575"/>
      <c r="G1" s="575"/>
      <c r="H1" s="575"/>
      <c r="I1" s="575"/>
      <c r="J1" s="575"/>
      <c r="K1" s="575"/>
      <c r="L1" s="575"/>
      <c r="M1" s="575"/>
      <c r="N1" s="575"/>
      <c r="O1" s="575"/>
      <c r="P1" s="575"/>
      <c r="Q1" s="575"/>
      <c r="R1" s="575"/>
      <c r="S1" s="575"/>
      <c r="T1" s="575"/>
      <c r="U1" s="575"/>
      <c r="V1" s="575"/>
      <c r="W1" s="575"/>
      <c r="X1" s="575"/>
      <c r="Y1" s="575"/>
      <c r="Z1" s="575"/>
      <c r="AA1" s="576"/>
    </row>
    <row r="2" spans="1:27" ht="12.75">
      <c r="A2" s="228"/>
      <c r="B2" s="398"/>
      <c r="C2" s="577"/>
      <c r="D2" s="578"/>
      <c r="E2" s="578"/>
      <c r="F2" s="578"/>
      <c r="G2" s="578"/>
      <c r="H2" s="578"/>
      <c r="I2" s="578"/>
      <c r="J2" s="578"/>
      <c r="K2" s="578"/>
      <c r="L2" s="578"/>
      <c r="M2" s="578"/>
      <c r="N2" s="578"/>
      <c r="O2" s="578"/>
      <c r="P2" s="578"/>
      <c r="Q2" s="578"/>
      <c r="R2" s="578"/>
      <c r="S2" s="578"/>
      <c r="T2" s="578"/>
      <c r="U2" s="578"/>
      <c r="V2" s="578"/>
      <c r="W2" s="578"/>
      <c r="X2" s="578"/>
      <c r="Y2" s="578"/>
      <c r="Z2" s="578"/>
      <c r="AA2" s="579"/>
    </row>
    <row r="3" spans="1:27" ht="12.75">
      <c r="A3" s="228"/>
      <c r="B3" s="398"/>
      <c r="C3" s="577"/>
      <c r="D3" s="578"/>
      <c r="E3" s="578"/>
      <c r="F3" s="578"/>
      <c r="G3" s="578"/>
      <c r="H3" s="578"/>
      <c r="I3" s="578"/>
      <c r="J3" s="578"/>
      <c r="K3" s="578"/>
      <c r="L3" s="578"/>
      <c r="M3" s="578"/>
      <c r="N3" s="578"/>
      <c r="O3" s="578"/>
      <c r="P3" s="578"/>
      <c r="Q3" s="578"/>
      <c r="R3" s="578"/>
      <c r="S3" s="578"/>
      <c r="T3" s="578"/>
      <c r="U3" s="578"/>
      <c r="V3" s="578"/>
      <c r="W3" s="578"/>
      <c r="X3" s="578"/>
      <c r="Y3" s="578"/>
      <c r="Z3" s="578"/>
      <c r="AA3" s="579"/>
    </row>
    <row r="4" spans="1:27" ht="29.25" customHeight="1">
      <c r="A4" s="230"/>
      <c r="B4" s="399"/>
      <c r="C4" s="580"/>
      <c r="D4" s="581"/>
      <c r="E4" s="581"/>
      <c r="F4" s="581"/>
      <c r="G4" s="581"/>
      <c r="H4" s="581"/>
      <c r="I4" s="581"/>
      <c r="J4" s="581"/>
      <c r="K4" s="581"/>
      <c r="L4" s="581"/>
      <c r="M4" s="581"/>
      <c r="N4" s="581"/>
      <c r="O4" s="581"/>
      <c r="P4" s="581"/>
      <c r="Q4" s="581"/>
      <c r="R4" s="581"/>
      <c r="S4" s="581"/>
      <c r="T4" s="581"/>
      <c r="U4" s="581"/>
      <c r="V4" s="581"/>
      <c r="W4" s="581"/>
      <c r="X4" s="581"/>
      <c r="Y4" s="581"/>
      <c r="Z4" s="581"/>
      <c r="AA4" s="582"/>
    </row>
    <row r="5" spans="1:27" ht="12.75">
      <c r="A5" s="583" t="s">
        <v>0</v>
      </c>
      <c r="B5" s="584"/>
      <c r="C5" s="585" t="s">
        <v>1</v>
      </c>
      <c r="D5" s="586"/>
      <c r="E5" s="586"/>
      <c r="F5" s="586"/>
      <c r="G5" s="586"/>
      <c r="H5" s="586"/>
      <c r="I5" s="586"/>
      <c r="J5" s="586"/>
      <c r="K5" s="586"/>
      <c r="L5" s="271"/>
      <c r="M5" s="328"/>
      <c r="N5" s="328"/>
      <c r="O5" s="328"/>
      <c r="P5" s="328"/>
      <c r="Q5" s="328"/>
      <c r="R5" s="328"/>
      <c r="S5" s="328"/>
      <c r="T5" s="328"/>
      <c r="U5" s="328"/>
      <c r="V5" s="328"/>
      <c r="W5" s="328"/>
      <c r="X5" s="328"/>
      <c r="Y5" s="328"/>
      <c r="Z5" s="328"/>
      <c r="AA5" s="587"/>
    </row>
    <row r="6" spans="1:27" ht="12.75" thickBot="1">
      <c r="A6" s="274" t="s">
        <v>1189</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588"/>
    </row>
    <row r="7" spans="1:27" ht="12.75" thickBot="1">
      <c r="A7" s="560"/>
      <c r="B7" s="561"/>
      <c r="C7" s="561"/>
      <c r="D7" s="561"/>
      <c r="E7" s="561"/>
      <c r="F7" s="561"/>
      <c r="G7" s="561"/>
      <c r="H7" s="562" t="s">
        <v>22</v>
      </c>
      <c r="I7" s="563"/>
      <c r="J7" s="563"/>
      <c r="K7" s="563"/>
      <c r="L7" s="564"/>
      <c r="M7" s="565" t="s">
        <v>23</v>
      </c>
      <c r="N7" s="566"/>
      <c r="O7" s="566"/>
      <c r="P7" s="566"/>
      <c r="Q7" s="567"/>
      <c r="R7" s="568" t="s">
        <v>24</v>
      </c>
      <c r="S7" s="569"/>
      <c r="T7" s="569"/>
      <c r="U7" s="569"/>
      <c r="V7" s="570"/>
      <c r="W7" s="571" t="s">
        <v>25</v>
      </c>
      <c r="X7" s="572"/>
      <c r="Y7" s="572"/>
      <c r="Z7" s="572"/>
      <c r="AA7" s="573"/>
    </row>
    <row r="8" spans="1:28" ht="15" customHeight="1">
      <c r="A8" s="343" t="s">
        <v>343</v>
      </c>
      <c r="B8" s="340" t="s">
        <v>2</v>
      </c>
      <c r="C8" s="340" t="s">
        <v>320</v>
      </c>
      <c r="D8" s="340" t="s">
        <v>21</v>
      </c>
      <c r="E8" s="340" t="s">
        <v>4</v>
      </c>
      <c r="F8" s="340" t="s">
        <v>5</v>
      </c>
      <c r="G8" s="341" t="s">
        <v>6</v>
      </c>
      <c r="H8" s="343" t="s">
        <v>7</v>
      </c>
      <c r="I8" s="340"/>
      <c r="J8" s="338" t="s">
        <v>438</v>
      </c>
      <c r="K8" s="338" t="s">
        <v>11</v>
      </c>
      <c r="L8" s="259" t="s">
        <v>8</v>
      </c>
      <c r="M8" s="343" t="s">
        <v>7</v>
      </c>
      <c r="N8" s="340"/>
      <c r="O8" s="340" t="s">
        <v>3</v>
      </c>
      <c r="P8" s="338" t="s">
        <v>12</v>
      </c>
      <c r="Q8" s="259" t="s">
        <v>8</v>
      </c>
      <c r="R8" s="342" t="s">
        <v>7</v>
      </c>
      <c r="S8" s="559"/>
      <c r="T8" s="558" t="s">
        <v>3</v>
      </c>
      <c r="U8" s="558" t="s">
        <v>13</v>
      </c>
      <c r="V8" s="558" t="s">
        <v>8</v>
      </c>
      <c r="W8" s="343" t="s">
        <v>7</v>
      </c>
      <c r="X8" s="340"/>
      <c r="Y8" s="340" t="s">
        <v>3</v>
      </c>
      <c r="Z8" s="338" t="s">
        <v>14</v>
      </c>
      <c r="AA8" s="259" t="s">
        <v>8</v>
      </c>
      <c r="AB8" s="158" t="s">
        <v>1157</v>
      </c>
    </row>
    <row r="9" spans="1:28" ht="36">
      <c r="A9" s="345"/>
      <c r="B9" s="158"/>
      <c r="C9" s="158"/>
      <c r="D9" s="158"/>
      <c r="E9" s="158"/>
      <c r="F9" s="158"/>
      <c r="G9" s="342"/>
      <c r="H9" s="15" t="s">
        <v>9</v>
      </c>
      <c r="I9" s="55" t="s">
        <v>10</v>
      </c>
      <c r="J9" s="339"/>
      <c r="K9" s="339"/>
      <c r="L9" s="260"/>
      <c r="M9" s="13" t="s">
        <v>9</v>
      </c>
      <c r="N9" s="55" t="s">
        <v>10</v>
      </c>
      <c r="O9" s="158"/>
      <c r="P9" s="339"/>
      <c r="Q9" s="260"/>
      <c r="R9" s="55" t="s">
        <v>9</v>
      </c>
      <c r="S9" s="55" t="s">
        <v>10</v>
      </c>
      <c r="T9" s="339"/>
      <c r="U9" s="339"/>
      <c r="V9" s="339"/>
      <c r="W9" s="13" t="s">
        <v>9</v>
      </c>
      <c r="X9" s="55" t="s">
        <v>10</v>
      </c>
      <c r="Y9" s="158"/>
      <c r="Z9" s="339"/>
      <c r="AA9" s="260"/>
      <c r="AB9" s="158"/>
    </row>
    <row r="10" spans="1:28" ht="15" customHeight="1">
      <c r="A10" s="179" t="s">
        <v>708</v>
      </c>
      <c r="B10" s="181" t="s">
        <v>775</v>
      </c>
      <c r="C10" s="393">
        <v>1</v>
      </c>
      <c r="D10" s="181" t="s">
        <v>1173</v>
      </c>
      <c r="E10" s="181" t="s">
        <v>15</v>
      </c>
      <c r="F10" s="181" t="s">
        <v>16</v>
      </c>
      <c r="G10" s="118" t="s">
        <v>17</v>
      </c>
      <c r="H10" s="179" t="s">
        <v>439</v>
      </c>
      <c r="I10" s="181" t="s">
        <v>274</v>
      </c>
      <c r="J10" s="203" t="s">
        <v>440</v>
      </c>
      <c r="K10" s="161">
        <v>0.86</v>
      </c>
      <c r="L10" s="553" t="s">
        <v>441</v>
      </c>
      <c r="M10" s="337" t="s">
        <v>442</v>
      </c>
      <c r="N10" s="177" t="s">
        <v>274</v>
      </c>
      <c r="O10" s="546" t="s">
        <v>763</v>
      </c>
      <c r="P10" s="161">
        <v>0.92</v>
      </c>
      <c r="Q10" s="346" t="s">
        <v>764</v>
      </c>
      <c r="R10" s="434" t="s">
        <v>442</v>
      </c>
      <c r="S10" s="165" t="s">
        <v>274</v>
      </c>
      <c r="T10" s="541" t="s">
        <v>763</v>
      </c>
      <c r="U10" s="161">
        <v>0.9</v>
      </c>
      <c r="V10" s="492" t="s">
        <v>764</v>
      </c>
      <c r="W10" s="324" t="s">
        <v>442</v>
      </c>
      <c r="X10" s="159" t="s">
        <v>274</v>
      </c>
      <c r="Y10" s="477" t="s">
        <v>763</v>
      </c>
      <c r="Z10" s="537">
        <v>1</v>
      </c>
      <c r="AA10" s="557" t="s">
        <v>1174</v>
      </c>
      <c r="AB10" s="327">
        <f>(+Z10+U10+P10+K10)/4</f>
        <v>0.9199999999999999</v>
      </c>
    </row>
    <row r="11" spans="1:28" ht="24">
      <c r="A11" s="179"/>
      <c r="B11" s="181"/>
      <c r="C11" s="181"/>
      <c r="D11" s="181"/>
      <c r="E11" s="181"/>
      <c r="F11" s="181"/>
      <c r="G11" s="17" t="s">
        <v>18</v>
      </c>
      <c r="H11" s="179"/>
      <c r="I11" s="181"/>
      <c r="J11" s="184"/>
      <c r="K11" s="335"/>
      <c r="L11" s="553"/>
      <c r="M11" s="337"/>
      <c r="N11" s="177"/>
      <c r="O11" s="546"/>
      <c r="P11" s="335"/>
      <c r="Q11" s="347"/>
      <c r="R11" s="434"/>
      <c r="S11" s="165"/>
      <c r="T11" s="541"/>
      <c r="U11" s="335"/>
      <c r="V11" s="532"/>
      <c r="W11" s="324"/>
      <c r="X11" s="159"/>
      <c r="Y11" s="477"/>
      <c r="Z11" s="538"/>
      <c r="AA11" s="557"/>
      <c r="AB11" s="157"/>
    </row>
    <row r="12" spans="1:28" ht="42" customHeight="1">
      <c r="A12" s="179"/>
      <c r="B12" s="181"/>
      <c r="C12" s="181"/>
      <c r="D12" s="181"/>
      <c r="E12" s="181"/>
      <c r="F12" s="181"/>
      <c r="G12" s="18" t="s">
        <v>19</v>
      </c>
      <c r="H12" s="179"/>
      <c r="I12" s="181"/>
      <c r="J12" s="204"/>
      <c r="K12" s="335"/>
      <c r="L12" s="553"/>
      <c r="M12" s="337"/>
      <c r="N12" s="177"/>
      <c r="O12" s="546"/>
      <c r="P12" s="335"/>
      <c r="Q12" s="348"/>
      <c r="R12" s="434"/>
      <c r="S12" s="165"/>
      <c r="T12" s="541"/>
      <c r="U12" s="335"/>
      <c r="V12" s="493"/>
      <c r="W12" s="324"/>
      <c r="X12" s="159"/>
      <c r="Y12" s="477"/>
      <c r="Z12" s="538"/>
      <c r="AA12" s="557"/>
      <c r="AB12" s="157"/>
    </row>
    <row r="13" spans="1:28" ht="32.25" customHeight="1">
      <c r="A13" s="179" t="s">
        <v>443</v>
      </c>
      <c r="B13" s="181" t="s">
        <v>444</v>
      </c>
      <c r="C13" s="393">
        <v>1</v>
      </c>
      <c r="D13" s="181" t="s">
        <v>1175</v>
      </c>
      <c r="E13" s="181" t="s">
        <v>15</v>
      </c>
      <c r="F13" s="181" t="s">
        <v>16</v>
      </c>
      <c r="G13" s="118" t="s">
        <v>17</v>
      </c>
      <c r="H13" s="179" t="s">
        <v>439</v>
      </c>
      <c r="I13" s="181" t="s">
        <v>274</v>
      </c>
      <c r="J13" s="203" t="s">
        <v>445</v>
      </c>
      <c r="K13" s="161">
        <v>1</v>
      </c>
      <c r="L13" s="556" t="s">
        <v>446</v>
      </c>
      <c r="M13" s="337" t="s">
        <v>447</v>
      </c>
      <c r="N13" s="177" t="s">
        <v>274</v>
      </c>
      <c r="O13" s="546" t="s">
        <v>765</v>
      </c>
      <c r="P13" s="161">
        <v>0.83</v>
      </c>
      <c r="Q13" s="540" t="s">
        <v>766</v>
      </c>
      <c r="R13" s="434" t="s">
        <v>447</v>
      </c>
      <c r="S13" s="165" t="s">
        <v>274</v>
      </c>
      <c r="T13" s="542" t="s">
        <v>766</v>
      </c>
      <c r="U13" s="161">
        <v>0.89</v>
      </c>
      <c r="V13" s="542" t="s">
        <v>766</v>
      </c>
      <c r="W13" s="324" t="s">
        <v>447</v>
      </c>
      <c r="X13" s="159" t="s">
        <v>274</v>
      </c>
      <c r="Y13" s="477" t="s">
        <v>1176</v>
      </c>
      <c r="Z13" s="537">
        <v>0.8</v>
      </c>
      <c r="AA13" s="539" t="s">
        <v>1177</v>
      </c>
      <c r="AB13" s="327">
        <f>(+Z13+U13+P13+K13)/4</f>
        <v>0.88</v>
      </c>
    </row>
    <row r="14" spans="1:28" ht="24">
      <c r="A14" s="179"/>
      <c r="B14" s="181"/>
      <c r="C14" s="181"/>
      <c r="D14" s="181"/>
      <c r="E14" s="181"/>
      <c r="F14" s="181"/>
      <c r="G14" s="17" t="s">
        <v>18</v>
      </c>
      <c r="H14" s="179"/>
      <c r="I14" s="181"/>
      <c r="J14" s="184"/>
      <c r="K14" s="335"/>
      <c r="L14" s="556"/>
      <c r="M14" s="337"/>
      <c r="N14" s="177"/>
      <c r="O14" s="546"/>
      <c r="P14" s="335"/>
      <c r="Q14" s="540"/>
      <c r="R14" s="434"/>
      <c r="S14" s="165"/>
      <c r="T14" s="542"/>
      <c r="U14" s="335"/>
      <c r="V14" s="542"/>
      <c r="W14" s="324"/>
      <c r="X14" s="159"/>
      <c r="Y14" s="477"/>
      <c r="Z14" s="538"/>
      <c r="AA14" s="539"/>
      <c r="AB14" s="157"/>
    </row>
    <row r="15" spans="1:28" ht="45" customHeight="1">
      <c r="A15" s="179"/>
      <c r="B15" s="181"/>
      <c r="C15" s="181"/>
      <c r="D15" s="181"/>
      <c r="E15" s="181"/>
      <c r="F15" s="181"/>
      <c r="G15" s="18" t="s">
        <v>19</v>
      </c>
      <c r="H15" s="179"/>
      <c r="I15" s="181"/>
      <c r="J15" s="204"/>
      <c r="K15" s="335"/>
      <c r="L15" s="556"/>
      <c r="M15" s="337"/>
      <c r="N15" s="177"/>
      <c r="O15" s="546"/>
      <c r="P15" s="335"/>
      <c r="Q15" s="540"/>
      <c r="R15" s="434"/>
      <c r="S15" s="165"/>
      <c r="T15" s="542"/>
      <c r="U15" s="335"/>
      <c r="V15" s="542"/>
      <c r="W15" s="324"/>
      <c r="X15" s="159"/>
      <c r="Y15" s="477"/>
      <c r="Z15" s="538"/>
      <c r="AA15" s="539"/>
      <c r="AB15" s="157"/>
    </row>
    <row r="16" spans="1:28" ht="15" customHeight="1">
      <c r="A16" s="179" t="s">
        <v>448</v>
      </c>
      <c r="B16" s="181" t="s">
        <v>449</v>
      </c>
      <c r="C16" s="393">
        <v>1</v>
      </c>
      <c r="D16" s="181" t="s">
        <v>1178</v>
      </c>
      <c r="E16" s="181" t="s">
        <v>15</v>
      </c>
      <c r="F16" s="181" t="s">
        <v>16</v>
      </c>
      <c r="G16" s="118" t="s">
        <v>17</v>
      </c>
      <c r="H16" s="179" t="s">
        <v>450</v>
      </c>
      <c r="I16" s="181" t="s">
        <v>274</v>
      </c>
      <c r="J16" s="203" t="s">
        <v>451</v>
      </c>
      <c r="K16" s="161">
        <v>0.8</v>
      </c>
      <c r="L16" s="553" t="s">
        <v>452</v>
      </c>
      <c r="M16" s="337" t="s">
        <v>767</v>
      </c>
      <c r="N16" s="177" t="s">
        <v>274</v>
      </c>
      <c r="O16" s="546" t="s">
        <v>768</v>
      </c>
      <c r="P16" s="161">
        <v>1</v>
      </c>
      <c r="Q16" s="540" t="s">
        <v>769</v>
      </c>
      <c r="R16" s="434" t="s">
        <v>767</v>
      </c>
      <c r="S16" s="165" t="s">
        <v>274</v>
      </c>
      <c r="T16" s="542" t="s">
        <v>769</v>
      </c>
      <c r="U16" s="161">
        <v>1</v>
      </c>
      <c r="V16" s="542" t="s">
        <v>769</v>
      </c>
      <c r="W16" s="324" t="s">
        <v>453</v>
      </c>
      <c r="X16" s="159" t="s">
        <v>274</v>
      </c>
      <c r="Y16" s="370" t="s">
        <v>1179</v>
      </c>
      <c r="Z16" s="537">
        <v>1</v>
      </c>
      <c r="AA16" s="539" t="s">
        <v>1180</v>
      </c>
      <c r="AB16" s="327">
        <f>(+Z16+U16+P16+K16)/4</f>
        <v>0.95</v>
      </c>
    </row>
    <row r="17" spans="1:28" ht="24">
      <c r="A17" s="179"/>
      <c r="B17" s="181"/>
      <c r="C17" s="181"/>
      <c r="D17" s="181"/>
      <c r="E17" s="181"/>
      <c r="F17" s="181"/>
      <c r="G17" s="17" t="s">
        <v>18</v>
      </c>
      <c r="H17" s="179"/>
      <c r="I17" s="181"/>
      <c r="J17" s="184"/>
      <c r="K17" s="335"/>
      <c r="L17" s="553"/>
      <c r="M17" s="337"/>
      <c r="N17" s="177"/>
      <c r="O17" s="546"/>
      <c r="P17" s="335"/>
      <c r="Q17" s="540"/>
      <c r="R17" s="434"/>
      <c r="S17" s="165"/>
      <c r="T17" s="542"/>
      <c r="U17" s="335"/>
      <c r="V17" s="542"/>
      <c r="W17" s="324"/>
      <c r="X17" s="159"/>
      <c r="Y17" s="370"/>
      <c r="Z17" s="538"/>
      <c r="AA17" s="539"/>
      <c r="AB17" s="157"/>
    </row>
    <row r="18" spans="1:28" ht="30.75" customHeight="1">
      <c r="A18" s="179"/>
      <c r="B18" s="181"/>
      <c r="C18" s="181"/>
      <c r="D18" s="181"/>
      <c r="E18" s="181"/>
      <c r="F18" s="181"/>
      <c r="G18" s="18" t="s">
        <v>19</v>
      </c>
      <c r="H18" s="179"/>
      <c r="I18" s="181"/>
      <c r="J18" s="204"/>
      <c r="K18" s="335"/>
      <c r="L18" s="553"/>
      <c r="M18" s="337"/>
      <c r="N18" s="177"/>
      <c r="O18" s="546"/>
      <c r="P18" s="335"/>
      <c r="Q18" s="540"/>
      <c r="R18" s="434"/>
      <c r="S18" s="165"/>
      <c r="T18" s="542"/>
      <c r="U18" s="335"/>
      <c r="V18" s="542"/>
      <c r="W18" s="324"/>
      <c r="X18" s="159"/>
      <c r="Y18" s="370"/>
      <c r="Z18" s="538"/>
      <c r="AA18" s="539"/>
      <c r="AB18" s="157"/>
    </row>
    <row r="19" spans="1:28" ht="15" customHeight="1">
      <c r="A19" s="179" t="s">
        <v>454</v>
      </c>
      <c r="B19" s="181" t="s">
        <v>709</v>
      </c>
      <c r="C19" s="393">
        <v>1</v>
      </c>
      <c r="D19" s="181" t="s">
        <v>1181</v>
      </c>
      <c r="E19" s="181" t="s">
        <v>15</v>
      </c>
      <c r="F19" s="181" t="s">
        <v>16</v>
      </c>
      <c r="G19" s="118" t="s">
        <v>17</v>
      </c>
      <c r="H19" s="179" t="s">
        <v>439</v>
      </c>
      <c r="I19" s="181" t="s">
        <v>274</v>
      </c>
      <c r="J19" s="203" t="s">
        <v>455</v>
      </c>
      <c r="K19" s="372">
        <v>1</v>
      </c>
      <c r="L19" s="553" t="s">
        <v>456</v>
      </c>
      <c r="M19" s="337" t="s">
        <v>447</v>
      </c>
      <c r="N19" s="177" t="s">
        <v>274</v>
      </c>
      <c r="O19" s="546" t="s">
        <v>770</v>
      </c>
      <c r="P19" s="372">
        <v>1</v>
      </c>
      <c r="Q19" s="540" t="s">
        <v>456</v>
      </c>
      <c r="R19" s="434" t="s">
        <v>447</v>
      </c>
      <c r="S19" s="165" t="s">
        <v>274</v>
      </c>
      <c r="T19" s="541" t="s">
        <v>986</v>
      </c>
      <c r="U19" s="372">
        <v>1</v>
      </c>
      <c r="V19" s="542" t="s">
        <v>987</v>
      </c>
      <c r="W19" s="324" t="s">
        <v>447</v>
      </c>
      <c r="X19" s="159" t="s">
        <v>274</v>
      </c>
      <c r="Y19" s="477" t="s">
        <v>1182</v>
      </c>
      <c r="Z19" s="554">
        <v>1</v>
      </c>
      <c r="AA19" s="539" t="s">
        <v>1183</v>
      </c>
      <c r="AB19" s="327">
        <f>(+Z19+U19+P19+K19)/4</f>
        <v>1</v>
      </c>
    </row>
    <row r="20" spans="1:28" ht="24">
      <c r="A20" s="179"/>
      <c r="B20" s="181"/>
      <c r="C20" s="181"/>
      <c r="D20" s="181"/>
      <c r="E20" s="181"/>
      <c r="F20" s="181"/>
      <c r="G20" s="17" t="s">
        <v>18</v>
      </c>
      <c r="H20" s="179"/>
      <c r="I20" s="181"/>
      <c r="J20" s="184"/>
      <c r="K20" s="373"/>
      <c r="L20" s="553"/>
      <c r="M20" s="337"/>
      <c r="N20" s="177"/>
      <c r="O20" s="546"/>
      <c r="P20" s="373"/>
      <c r="Q20" s="540"/>
      <c r="R20" s="434"/>
      <c r="S20" s="165"/>
      <c r="T20" s="541"/>
      <c r="U20" s="373"/>
      <c r="V20" s="542"/>
      <c r="W20" s="324"/>
      <c r="X20" s="159"/>
      <c r="Y20" s="477"/>
      <c r="Z20" s="555"/>
      <c r="AA20" s="539"/>
      <c r="AB20" s="157"/>
    </row>
    <row r="21" spans="1:28" ht="48.75" customHeight="1">
      <c r="A21" s="179"/>
      <c r="B21" s="181"/>
      <c r="C21" s="181"/>
      <c r="D21" s="181"/>
      <c r="E21" s="181"/>
      <c r="F21" s="181"/>
      <c r="G21" s="18" t="s">
        <v>19</v>
      </c>
      <c r="H21" s="179"/>
      <c r="I21" s="181"/>
      <c r="J21" s="204"/>
      <c r="K21" s="373"/>
      <c r="L21" s="553"/>
      <c r="M21" s="337"/>
      <c r="N21" s="177"/>
      <c r="O21" s="546"/>
      <c r="P21" s="373"/>
      <c r="Q21" s="540"/>
      <c r="R21" s="434"/>
      <c r="S21" s="165"/>
      <c r="T21" s="541"/>
      <c r="U21" s="373"/>
      <c r="V21" s="542"/>
      <c r="W21" s="324"/>
      <c r="X21" s="159"/>
      <c r="Y21" s="477"/>
      <c r="Z21" s="555"/>
      <c r="AA21" s="539"/>
      <c r="AB21" s="157"/>
    </row>
    <row r="22" spans="1:28" ht="15" customHeight="1">
      <c r="A22" s="179" t="s">
        <v>457</v>
      </c>
      <c r="B22" s="181" t="s">
        <v>710</v>
      </c>
      <c r="C22" s="393">
        <v>1</v>
      </c>
      <c r="D22" s="181" t="s">
        <v>458</v>
      </c>
      <c r="E22" s="181" t="s">
        <v>15</v>
      </c>
      <c r="F22" s="181" t="s">
        <v>16</v>
      </c>
      <c r="G22" s="118" t="s">
        <v>17</v>
      </c>
      <c r="H22" s="179" t="s">
        <v>439</v>
      </c>
      <c r="I22" s="181" t="s">
        <v>274</v>
      </c>
      <c r="J22" s="203" t="s">
        <v>459</v>
      </c>
      <c r="K22" s="161">
        <v>1</v>
      </c>
      <c r="L22" s="553" t="s">
        <v>460</v>
      </c>
      <c r="M22" s="337" t="s">
        <v>447</v>
      </c>
      <c r="N22" s="177" t="s">
        <v>274</v>
      </c>
      <c r="O22" s="546" t="s">
        <v>771</v>
      </c>
      <c r="P22" s="161">
        <v>1</v>
      </c>
      <c r="Q22" s="540" t="s">
        <v>772</v>
      </c>
      <c r="R22" s="434" t="s">
        <v>447</v>
      </c>
      <c r="S22" s="165" t="s">
        <v>274</v>
      </c>
      <c r="T22" s="541" t="s">
        <v>988</v>
      </c>
      <c r="U22" s="161">
        <v>1</v>
      </c>
      <c r="V22" s="542" t="s">
        <v>989</v>
      </c>
      <c r="W22" s="324" t="s">
        <v>447</v>
      </c>
      <c r="X22" s="159" t="s">
        <v>274</v>
      </c>
      <c r="Y22" s="477" t="s">
        <v>1184</v>
      </c>
      <c r="Z22" s="537">
        <v>1</v>
      </c>
      <c r="AA22" s="539" t="s">
        <v>1185</v>
      </c>
      <c r="AB22" s="327">
        <f>(+Z22+U22+P22+K22)/4</f>
        <v>1</v>
      </c>
    </row>
    <row r="23" spans="1:28" ht="24">
      <c r="A23" s="179"/>
      <c r="B23" s="181"/>
      <c r="C23" s="181"/>
      <c r="D23" s="181"/>
      <c r="E23" s="181"/>
      <c r="F23" s="181"/>
      <c r="G23" s="17" t="s">
        <v>18</v>
      </c>
      <c r="H23" s="179"/>
      <c r="I23" s="181"/>
      <c r="J23" s="184"/>
      <c r="K23" s="335"/>
      <c r="L23" s="553"/>
      <c r="M23" s="337"/>
      <c r="N23" s="177"/>
      <c r="O23" s="546"/>
      <c r="P23" s="335"/>
      <c r="Q23" s="540"/>
      <c r="R23" s="434"/>
      <c r="S23" s="165"/>
      <c r="T23" s="541"/>
      <c r="U23" s="335"/>
      <c r="V23" s="542"/>
      <c r="W23" s="324"/>
      <c r="X23" s="159"/>
      <c r="Y23" s="477"/>
      <c r="Z23" s="538"/>
      <c r="AA23" s="539"/>
      <c r="AB23" s="157"/>
    </row>
    <row r="24" spans="1:28" ht="24">
      <c r="A24" s="179"/>
      <c r="B24" s="203"/>
      <c r="C24" s="203"/>
      <c r="D24" s="203"/>
      <c r="E24" s="203"/>
      <c r="F24" s="203"/>
      <c r="G24" s="20" t="s">
        <v>19</v>
      </c>
      <c r="H24" s="179"/>
      <c r="I24" s="181"/>
      <c r="J24" s="204"/>
      <c r="K24" s="335"/>
      <c r="L24" s="543"/>
      <c r="M24" s="337"/>
      <c r="N24" s="177"/>
      <c r="O24" s="551"/>
      <c r="P24" s="335"/>
      <c r="Q24" s="552"/>
      <c r="R24" s="434"/>
      <c r="S24" s="165"/>
      <c r="T24" s="549"/>
      <c r="U24" s="335"/>
      <c r="V24" s="550"/>
      <c r="W24" s="324"/>
      <c r="X24" s="159"/>
      <c r="Y24" s="304"/>
      <c r="Z24" s="538"/>
      <c r="AA24" s="547"/>
      <c r="AB24" s="157"/>
    </row>
    <row r="25" spans="1:28" ht="15" customHeight="1">
      <c r="A25" s="181" t="s">
        <v>461</v>
      </c>
      <c r="B25" s="181" t="s">
        <v>462</v>
      </c>
      <c r="C25" s="393">
        <v>1</v>
      </c>
      <c r="D25" s="548" t="s">
        <v>1186</v>
      </c>
      <c r="E25" s="181" t="s">
        <v>15</v>
      </c>
      <c r="F25" s="181" t="s">
        <v>16</v>
      </c>
      <c r="G25" s="118" t="s">
        <v>17</v>
      </c>
      <c r="H25" s="179" t="s">
        <v>439</v>
      </c>
      <c r="I25" s="181" t="s">
        <v>274</v>
      </c>
      <c r="J25" s="203" t="s">
        <v>463</v>
      </c>
      <c r="K25" s="161">
        <v>1</v>
      </c>
      <c r="L25" s="543" t="s">
        <v>464</v>
      </c>
      <c r="M25" s="337" t="s">
        <v>442</v>
      </c>
      <c r="N25" s="177" t="s">
        <v>274</v>
      </c>
      <c r="O25" s="546" t="s">
        <v>463</v>
      </c>
      <c r="P25" s="161">
        <v>1</v>
      </c>
      <c r="Q25" s="540" t="s">
        <v>464</v>
      </c>
      <c r="R25" s="434" t="s">
        <v>442</v>
      </c>
      <c r="S25" s="165" t="s">
        <v>274</v>
      </c>
      <c r="T25" s="541" t="s">
        <v>463</v>
      </c>
      <c r="U25" s="161">
        <v>1</v>
      </c>
      <c r="V25" s="542" t="s">
        <v>464</v>
      </c>
      <c r="W25" s="324" t="s">
        <v>442</v>
      </c>
      <c r="X25" s="159" t="s">
        <v>274</v>
      </c>
      <c r="Y25" s="477" t="s">
        <v>1187</v>
      </c>
      <c r="Z25" s="537">
        <v>1</v>
      </c>
      <c r="AA25" s="539" t="s">
        <v>1188</v>
      </c>
      <c r="AB25" s="327">
        <f>(+Z25+U25+P25+K25)/4</f>
        <v>1</v>
      </c>
    </row>
    <row r="26" spans="1:28" ht="24">
      <c r="A26" s="181"/>
      <c r="B26" s="181"/>
      <c r="C26" s="181"/>
      <c r="D26" s="548"/>
      <c r="E26" s="181"/>
      <c r="F26" s="181"/>
      <c r="G26" s="17" t="s">
        <v>18</v>
      </c>
      <c r="H26" s="179"/>
      <c r="I26" s="181"/>
      <c r="J26" s="184"/>
      <c r="K26" s="335"/>
      <c r="L26" s="544"/>
      <c r="M26" s="337"/>
      <c r="N26" s="177"/>
      <c r="O26" s="546"/>
      <c r="P26" s="335"/>
      <c r="Q26" s="540"/>
      <c r="R26" s="434"/>
      <c r="S26" s="165"/>
      <c r="T26" s="541"/>
      <c r="U26" s="335"/>
      <c r="V26" s="542"/>
      <c r="W26" s="324"/>
      <c r="X26" s="159"/>
      <c r="Y26" s="477"/>
      <c r="Z26" s="538"/>
      <c r="AA26" s="539"/>
      <c r="AB26" s="157"/>
    </row>
    <row r="27" spans="1:28" ht="24">
      <c r="A27" s="181"/>
      <c r="B27" s="181"/>
      <c r="C27" s="181"/>
      <c r="D27" s="548"/>
      <c r="E27" s="181"/>
      <c r="F27" s="181"/>
      <c r="G27" s="18" t="s">
        <v>19</v>
      </c>
      <c r="H27" s="179"/>
      <c r="I27" s="181"/>
      <c r="J27" s="204"/>
      <c r="K27" s="335"/>
      <c r="L27" s="545"/>
      <c r="M27" s="337"/>
      <c r="N27" s="177"/>
      <c r="O27" s="546"/>
      <c r="P27" s="335"/>
      <c r="Q27" s="540"/>
      <c r="R27" s="434"/>
      <c r="S27" s="165"/>
      <c r="T27" s="541"/>
      <c r="U27" s="335"/>
      <c r="V27" s="542"/>
      <c r="W27" s="324"/>
      <c r="X27" s="159"/>
      <c r="Y27" s="477"/>
      <c r="Z27" s="538"/>
      <c r="AA27" s="539"/>
      <c r="AB27" s="157"/>
    </row>
    <row r="28" spans="1:28" ht="12">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151">
        <f>SUM(AB10:AB27)/6</f>
        <v>0.9583333333333334</v>
      </c>
    </row>
    <row r="29" spans="1:28" ht="1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row>
  </sheetData>
  <sheetProtection/>
  <mergeCells count="197">
    <mergeCell ref="C1:AA4"/>
    <mergeCell ref="A5:B5"/>
    <mergeCell ref="C5:L5"/>
    <mergeCell ref="M5:AA5"/>
    <mergeCell ref="A6:AA6"/>
    <mergeCell ref="A1:B4"/>
    <mergeCell ref="A7:G7"/>
    <mergeCell ref="H7:L7"/>
    <mergeCell ref="M7:Q7"/>
    <mergeCell ref="R7:V7"/>
    <mergeCell ref="W7:AA7"/>
    <mergeCell ref="A8:A9"/>
    <mergeCell ref="B8:B9"/>
    <mergeCell ref="C8:C9"/>
    <mergeCell ref="D8:D9"/>
    <mergeCell ref="E8:E9"/>
    <mergeCell ref="F8:F9"/>
    <mergeCell ref="G8:G9"/>
    <mergeCell ref="H8:I8"/>
    <mergeCell ref="J8:J9"/>
    <mergeCell ref="K8:K9"/>
    <mergeCell ref="L8:L9"/>
    <mergeCell ref="M8:N8"/>
    <mergeCell ref="O8:O9"/>
    <mergeCell ref="P8:P9"/>
    <mergeCell ref="Q8:Q9"/>
    <mergeCell ref="R8:S8"/>
    <mergeCell ref="T8:T9"/>
    <mergeCell ref="U8:U9"/>
    <mergeCell ref="V8:V9"/>
    <mergeCell ref="W8:X8"/>
    <mergeCell ref="Y8:Y9"/>
    <mergeCell ref="Z8:Z9"/>
    <mergeCell ref="AA8:AA9"/>
    <mergeCell ref="A10:A12"/>
    <mergeCell ref="B10:B12"/>
    <mergeCell ref="C10:C12"/>
    <mergeCell ref="D10:D12"/>
    <mergeCell ref="E10:E12"/>
    <mergeCell ref="F10:F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 ref="Z10:Z12"/>
    <mergeCell ref="AA10:AA12"/>
    <mergeCell ref="A13:A15"/>
    <mergeCell ref="B13:B15"/>
    <mergeCell ref="C13:C15"/>
    <mergeCell ref="D13:D15"/>
    <mergeCell ref="E13:E15"/>
    <mergeCell ref="F13:F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W13:W15"/>
    <mergeCell ref="X13:X15"/>
    <mergeCell ref="Y13:Y15"/>
    <mergeCell ref="Z13:Z15"/>
    <mergeCell ref="AA13:AA15"/>
    <mergeCell ref="A16:A18"/>
    <mergeCell ref="B16:B18"/>
    <mergeCell ref="C16:C18"/>
    <mergeCell ref="D16:D18"/>
    <mergeCell ref="E16:E18"/>
    <mergeCell ref="F16:F18"/>
    <mergeCell ref="H16:H18"/>
    <mergeCell ref="I16:I18"/>
    <mergeCell ref="J16:J18"/>
    <mergeCell ref="K16:K18"/>
    <mergeCell ref="L16:L18"/>
    <mergeCell ref="M16:M18"/>
    <mergeCell ref="N16:N18"/>
    <mergeCell ref="O16:O18"/>
    <mergeCell ref="P16:P18"/>
    <mergeCell ref="Q16:Q18"/>
    <mergeCell ref="R16:R18"/>
    <mergeCell ref="S16:S18"/>
    <mergeCell ref="T16:T18"/>
    <mergeCell ref="U16:U18"/>
    <mergeCell ref="V16:V18"/>
    <mergeCell ref="W16:W18"/>
    <mergeCell ref="X16:X18"/>
    <mergeCell ref="Y16:Y18"/>
    <mergeCell ref="Z16:Z18"/>
    <mergeCell ref="AA16:AA18"/>
    <mergeCell ref="A19:A21"/>
    <mergeCell ref="B19:B21"/>
    <mergeCell ref="C19:C21"/>
    <mergeCell ref="D19:D21"/>
    <mergeCell ref="E19:E21"/>
    <mergeCell ref="F19:F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X19:X21"/>
    <mergeCell ref="Y19:Y21"/>
    <mergeCell ref="Z19:Z21"/>
    <mergeCell ref="AA19:AA21"/>
    <mergeCell ref="A22:A24"/>
    <mergeCell ref="B22:B24"/>
    <mergeCell ref="C22:C24"/>
    <mergeCell ref="D22:D24"/>
    <mergeCell ref="E22:E24"/>
    <mergeCell ref="F22:F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A22:AA24"/>
    <mergeCell ref="A25:A27"/>
    <mergeCell ref="B25:B27"/>
    <mergeCell ref="C25:C27"/>
    <mergeCell ref="D25:D27"/>
    <mergeCell ref="E25:E27"/>
    <mergeCell ref="F25:F27"/>
    <mergeCell ref="H25:H27"/>
    <mergeCell ref="I25:I27"/>
    <mergeCell ref="W25:W27"/>
    <mergeCell ref="X25:X27"/>
    <mergeCell ref="J25:J27"/>
    <mergeCell ref="K25:K27"/>
    <mergeCell ref="L25:L27"/>
    <mergeCell ref="M25:M27"/>
    <mergeCell ref="N25:N27"/>
    <mergeCell ref="O25:O27"/>
    <mergeCell ref="Y25:Y27"/>
    <mergeCell ref="Z25:Z27"/>
    <mergeCell ref="AA25:AA27"/>
    <mergeCell ref="P25:P27"/>
    <mergeCell ref="Q25:Q27"/>
    <mergeCell ref="R25:R27"/>
    <mergeCell ref="S25:S27"/>
    <mergeCell ref="T25:T27"/>
    <mergeCell ref="V25:V27"/>
    <mergeCell ref="U25:U27"/>
    <mergeCell ref="AB25:AB27"/>
    <mergeCell ref="AB8:AB9"/>
    <mergeCell ref="AB10:AB12"/>
    <mergeCell ref="AB13:AB15"/>
    <mergeCell ref="AB16:AB18"/>
    <mergeCell ref="AB19:AB21"/>
    <mergeCell ref="AB22:AB24"/>
  </mergeCell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AC28"/>
  <sheetViews>
    <sheetView zoomScalePageLayoutView="0" workbookViewId="0" topLeftCell="T6">
      <selection activeCell="AB10" sqref="AB10:AB12"/>
    </sheetView>
  </sheetViews>
  <sheetFormatPr defaultColWidth="11.421875" defaultRowHeight="15"/>
  <cols>
    <col min="1" max="1" width="37.421875" style="61" customWidth="1"/>
    <col min="2" max="3" width="24.7109375" style="61" customWidth="1"/>
    <col min="4" max="4" width="28.7109375" style="61" customWidth="1"/>
    <col min="5" max="5" width="13.28125" style="61" customWidth="1"/>
    <col min="6" max="6" width="15.00390625" style="61" customWidth="1"/>
    <col min="7" max="7" width="18.140625" style="61" customWidth="1"/>
    <col min="8" max="8" width="20.8515625" style="61" customWidth="1"/>
    <col min="9" max="9" width="20.00390625" style="61" customWidth="1"/>
    <col min="10" max="10" width="26.28125" style="61" customWidth="1"/>
    <col min="11" max="11" width="15.140625" style="61" customWidth="1"/>
    <col min="12" max="12" width="42.00390625" style="61" customWidth="1"/>
    <col min="13" max="13" width="19.00390625" style="61" customWidth="1"/>
    <col min="14" max="14" width="14.28125" style="61" customWidth="1"/>
    <col min="15" max="15" width="25.00390625" style="61" customWidth="1"/>
    <col min="16" max="16" width="13.57421875" style="61" customWidth="1"/>
    <col min="17" max="17" width="51.421875" style="61" customWidth="1"/>
    <col min="18" max="18" width="20.421875" style="61" customWidth="1"/>
    <col min="19" max="19" width="11.421875" style="61" customWidth="1"/>
    <col min="20" max="20" width="21.00390625" style="61" customWidth="1"/>
    <col min="21" max="21" width="11.421875" style="61" customWidth="1"/>
    <col min="22" max="22" width="45.140625" style="61" customWidth="1"/>
    <col min="23" max="23" width="19.421875" style="61" customWidth="1"/>
    <col min="24" max="24" width="11.421875" style="61" customWidth="1"/>
    <col min="25" max="25" width="25.140625" style="61" customWidth="1"/>
    <col min="26" max="26" width="11.421875" style="61" customWidth="1"/>
    <col min="27" max="27" width="47.00390625" style="61" customWidth="1"/>
    <col min="28" max="28" width="12.7109375" style="61" customWidth="1"/>
    <col min="29" max="16384" width="11.421875" style="61" customWidth="1"/>
  </cols>
  <sheetData>
    <row r="1" spans="1:27" ht="24" customHeight="1">
      <c r="A1" s="628"/>
      <c r="B1" s="629"/>
      <c r="C1" s="602" t="s">
        <v>892</v>
      </c>
      <c r="D1" s="603"/>
      <c r="E1" s="603"/>
      <c r="F1" s="603"/>
      <c r="G1" s="603"/>
      <c r="H1" s="603"/>
      <c r="I1" s="603"/>
      <c r="J1" s="603"/>
      <c r="K1" s="603"/>
      <c r="L1" s="603"/>
      <c r="M1" s="603"/>
      <c r="N1" s="603"/>
      <c r="O1" s="603"/>
      <c r="P1" s="603"/>
      <c r="Q1" s="603"/>
      <c r="R1" s="603"/>
      <c r="S1" s="603"/>
      <c r="T1" s="603"/>
      <c r="U1" s="603"/>
      <c r="V1" s="603"/>
      <c r="W1" s="603"/>
      <c r="X1" s="603"/>
      <c r="Y1" s="603"/>
      <c r="Z1" s="603"/>
      <c r="AA1" s="584"/>
    </row>
    <row r="2" spans="1:27" ht="24" customHeight="1">
      <c r="A2" s="630"/>
      <c r="B2" s="398"/>
      <c r="C2" s="604"/>
      <c r="D2" s="605"/>
      <c r="E2" s="605"/>
      <c r="F2" s="605"/>
      <c r="G2" s="605"/>
      <c r="H2" s="605"/>
      <c r="I2" s="605"/>
      <c r="J2" s="605"/>
      <c r="K2" s="605"/>
      <c r="L2" s="605"/>
      <c r="M2" s="605"/>
      <c r="N2" s="605"/>
      <c r="O2" s="605"/>
      <c r="P2" s="605"/>
      <c r="Q2" s="605"/>
      <c r="R2" s="605"/>
      <c r="S2" s="605"/>
      <c r="T2" s="605"/>
      <c r="U2" s="605"/>
      <c r="V2" s="605"/>
      <c r="W2" s="605"/>
      <c r="X2" s="605"/>
      <c r="Y2" s="605"/>
      <c r="Z2" s="605"/>
      <c r="AA2" s="606"/>
    </row>
    <row r="3" spans="1:27" ht="24" customHeight="1">
      <c r="A3" s="630"/>
      <c r="B3" s="398"/>
      <c r="C3" s="604"/>
      <c r="D3" s="605"/>
      <c r="E3" s="605"/>
      <c r="F3" s="605"/>
      <c r="G3" s="605"/>
      <c r="H3" s="605"/>
      <c r="I3" s="605"/>
      <c r="J3" s="605"/>
      <c r="K3" s="605"/>
      <c r="L3" s="605"/>
      <c r="M3" s="605"/>
      <c r="N3" s="605"/>
      <c r="O3" s="605"/>
      <c r="P3" s="605"/>
      <c r="Q3" s="605"/>
      <c r="R3" s="605"/>
      <c r="S3" s="605"/>
      <c r="T3" s="605"/>
      <c r="U3" s="605"/>
      <c r="V3" s="605"/>
      <c r="W3" s="605"/>
      <c r="X3" s="605"/>
      <c r="Y3" s="605"/>
      <c r="Z3" s="605"/>
      <c r="AA3" s="606"/>
    </row>
    <row r="4" spans="1:27" ht="9" customHeight="1">
      <c r="A4" s="631"/>
      <c r="B4" s="399"/>
      <c r="C4" s="607"/>
      <c r="D4" s="608"/>
      <c r="E4" s="608"/>
      <c r="F4" s="608"/>
      <c r="G4" s="608"/>
      <c r="H4" s="608"/>
      <c r="I4" s="608"/>
      <c r="J4" s="608"/>
      <c r="K4" s="608"/>
      <c r="L4" s="608"/>
      <c r="M4" s="608"/>
      <c r="N4" s="608"/>
      <c r="O4" s="608"/>
      <c r="P4" s="608"/>
      <c r="Q4" s="608"/>
      <c r="R4" s="608"/>
      <c r="S4" s="608"/>
      <c r="T4" s="608"/>
      <c r="U4" s="608"/>
      <c r="V4" s="608"/>
      <c r="W4" s="608"/>
      <c r="X4" s="608"/>
      <c r="Y4" s="608"/>
      <c r="Z4" s="608"/>
      <c r="AA4" s="609"/>
    </row>
    <row r="5" spans="1:27" ht="24" customHeight="1">
      <c r="A5" s="610" t="s">
        <v>0</v>
      </c>
      <c r="B5" s="603"/>
      <c r="C5" s="88"/>
      <c r="D5" s="586"/>
      <c r="E5" s="586"/>
      <c r="F5" s="586"/>
      <c r="G5" s="586"/>
      <c r="H5" s="586"/>
      <c r="I5" s="586"/>
      <c r="J5" s="586"/>
      <c r="K5" s="586"/>
      <c r="L5" s="586"/>
      <c r="M5" s="586"/>
      <c r="N5" s="586"/>
      <c r="O5" s="586"/>
      <c r="P5" s="586"/>
      <c r="Q5" s="586"/>
      <c r="R5" s="586"/>
      <c r="S5" s="586"/>
      <c r="T5" s="586"/>
      <c r="U5" s="586"/>
      <c r="V5" s="586"/>
      <c r="W5" s="586"/>
      <c r="X5" s="586"/>
      <c r="Y5" s="586"/>
      <c r="Z5" s="586"/>
      <c r="AA5" s="611"/>
    </row>
    <row r="6" spans="1:27" ht="24" customHeight="1" thickBot="1">
      <c r="A6" s="274" t="s">
        <v>465</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588"/>
    </row>
    <row r="7" spans="1:27" ht="24" customHeight="1" thickBot="1">
      <c r="A7" s="612"/>
      <c r="B7" s="613"/>
      <c r="C7" s="613"/>
      <c r="D7" s="613"/>
      <c r="E7" s="613"/>
      <c r="F7" s="613"/>
      <c r="G7" s="613"/>
      <c r="H7" s="612" t="s">
        <v>22</v>
      </c>
      <c r="I7" s="613"/>
      <c r="J7" s="613"/>
      <c r="K7" s="613"/>
      <c r="L7" s="614"/>
      <c r="M7" s="615" t="s">
        <v>23</v>
      </c>
      <c r="N7" s="616"/>
      <c r="O7" s="616"/>
      <c r="P7" s="616"/>
      <c r="Q7" s="617"/>
      <c r="R7" s="618" t="s">
        <v>24</v>
      </c>
      <c r="S7" s="619"/>
      <c r="T7" s="619"/>
      <c r="U7" s="619"/>
      <c r="V7" s="620"/>
      <c r="W7" s="621" t="s">
        <v>25</v>
      </c>
      <c r="X7" s="622"/>
      <c r="Y7" s="622"/>
      <c r="Z7" s="622"/>
      <c r="AA7" s="623"/>
    </row>
    <row r="8" spans="1:28" ht="24" customHeight="1">
      <c r="A8" s="158" t="s">
        <v>343</v>
      </c>
      <c r="B8" s="158" t="s">
        <v>2</v>
      </c>
      <c r="C8" s="558" t="s">
        <v>320</v>
      </c>
      <c r="D8" s="158" t="s">
        <v>21</v>
      </c>
      <c r="E8" s="158" t="s">
        <v>4</v>
      </c>
      <c r="F8" s="158" t="s">
        <v>5</v>
      </c>
      <c r="G8" s="342" t="s">
        <v>6</v>
      </c>
      <c r="H8" s="345" t="s">
        <v>7</v>
      </c>
      <c r="I8" s="158"/>
      <c r="J8" s="158" t="s">
        <v>3</v>
      </c>
      <c r="K8" s="158" t="s">
        <v>466</v>
      </c>
      <c r="L8" s="260" t="s">
        <v>8</v>
      </c>
      <c r="M8" s="345" t="s">
        <v>7</v>
      </c>
      <c r="N8" s="158"/>
      <c r="O8" s="158" t="s">
        <v>3</v>
      </c>
      <c r="P8" s="158" t="s">
        <v>12</v>
      </c>
      <c r="Q8" s="260" t="s">
        <v>8</v>
      </c>
      <c r="R8" s="345" t="s">
        <v>7</v>
      </c>
      <c r="S8" s="158"/>
      <c r="T8" s="158" t="s">
        <v>3</v>
      </c>
      <c r="U8" s="158" t="s">
        <v>12</v>
      </c>
      <c r="V8" s="260" t="s">
        <v>8</v>
      </c>
      <c r="W8" s="345" t="s">
        <v>7</v>
      </c>
      <c r="X8" s="158"/>
      <c r="Y8" s="158" t="s">
        <v>3</v>
      </c>
      <c r="Z8" s="158" t="s">
        <v>12</v>
      </c>
      <c r="AA8" s="260" t="s">
        <v>8</v>
      </c>
      <c r="AB8" s="259" t="s">
        <v>1157</v>
      </c>
    </row>
    <row r="9" spans="1:28" ht="38.25" customHeight="1" thickBot="1">
      <c r="A9" s="158"/>
      <c r="B9" s="158"/>
      <c r="C9" s="339"/>
      <c r="D9" s="158"/>
      <c r="E9" s="158"/>
      <c r="F9" s="158"/>
      <c r="G9" s="342"/>
      <c r="H9" s="15" t="s">
        <v>9</v>
      </c>
      <c r="I9" s="55" t="s">
        <v>10</v>
      </c>
      <c r="J9" s="158"/>
      <c r="K9" s="158"/>
      <c r="L9" s="260"/>
      <c r="M9" s="13" t="s">
        <v>9</v>
      </c>
      <c r="N9" s="55" t="s">
        <v>10</v>
      </c>
      <c r="O9" s="158"/>
      <c r="P9" s="158"/>
      <c r="Q9" s="260"/>
      <c r="R9" s="13" t="s">
        <v>9</v>
      </c>
      <c r="S9" s="55" t="s">
        <v>10</v>
      </c>
      <c r="T9" s="158"/>
      <c r="U9" s="158"/>
      <c r="V9" s="260"/>
      <c r="W9" s="13" t="s">
        <v>9</v>
      </c>
      <c r="X9" s="55" t="s">
        <v>10</v>
      </c>
      <c r="Y9" s="158"/>
      <c r="Z9" s="158"/>
      <c r="AA9" s="260"/>
      <c r="AB9" s="260"/>
    </row>
    <row r="10" spans="1:28" ht="35.25" customHeight="1">
      <c r="A10" s="181" t="s">
        <v>89</v>
      </c>
      <c r="B10" s="181" t="s">
        <v>467</v>
      </c>
      <c r="C10" s="203" t="s">
        <v>468</v>
      </c>
      <c r="D10" s="181" t="s">
        <v>469</v>
      </c>
      <c r="E10" s="181" t="s">
        <v>15</v>
      </c>
      <c r="F10" s="181" t="s">
        <v>16</v>
      </c>
      <c r="G10" s="118" t="s">
        <v>17</v>
      </c>
      <c r="H10" s="179" t="s">
        <v>193</v>
      </c>
      <c r="I10" s="393" t="s">
        <v>194</v>
      </c>
      <c r="J10" s="181" t="s">
        <v>776</v>
      </c>
      <c r="K10" s="589">
        <v>0.95</v>
      </c>
      <c r="L10" s="593" t="s">
        <v>777</v>
      </c>
      <c r="M10" s="595" t="s">
        <v>193</v>
      </c>
      <c r="N10" s="596" t="s">
        <v>194</v>
      </c>
      <c r="O10" s="596" t="s">
        <v>778</v>
      </c>
      <c r="P10" s="589">
        <v>0.94</v>
      </c>
      <c r="Q10" s="601" t="s">
        <v>777</v>
      </c>
      <c r="R10" s="165" t="s">
        <v>193</v>
      </c>
      <c r="S10" s="591" t="s">
        <v>194</v>
      </c>
      <c r="T10" s="592" t="s">
        <v>1315</v>
      </c>
      <c r="U10" s="598">
        <v>0.94</v>
      </c>
      <c r="V10" s="599" t="s">
        <v>1316</v>
      </c>
      <c r="W10" s="177" t="s">
        <v>193</v>
      </c>
      <c r="X10" s="600" t="s">
        <v>194</v>
      </c>
      <c r="Y10" s="177" t="s">
        <v>1317</v>
      </c>
      <c r="Z10" s="589">
        <v>0.95</v>
      </c>
      <c r="AA10" s="624" t="s">
        <v>777</v>
      </c>
      <c r="AB10" s="327">
        <f>(+Z10+U10+P10+K10)/4</f>
        <v>0.9450000000000001</v>
      </c>
    </row>
    <row r="11" spans="1:28" ht="46.5" customHeight="1">
      <c r="A11" s="181"/>
      <c r="B11" s="181"/>
      <c r="C11" s="184"/>
      <c r="D11" s="181"/>
      <c r="E11" s="181"/>
      <c r="F11" s="181"/>
      <c r="G11" s="17" t="s">
        <v>18</v>
      </c>
      <c r="H11" s="179"/>
      <c r="I11" s="181"/>
      <c r="J11" s="181"/>
      <c r="K11" s="590"/>
      <c r="L11" s="593"/>
      <c r="M11" s="595"/>
      <c r="N11" s="597"/>
      <c r="O11" s="597"/>
      <c r="P11" s="590"/>
      <c r="Q11" s="601"/>
      <c r="R11" s="165"/>
      <c r="S11" s="165"/>
      <c r="T11" s="165"/>
      <c r="U11" s="590"/>
      <c r="V11" s="486"/>
      <c r="W11" s="177"/>
      <c r="X11" s="177"/>
      <c r="Y11" s="177"/>
      <c r="Z11" s="590"/>
      <c r="AA11" s="625"/>
      <c r="AB11" s="252"/>
    </row>
    <row r="12" spans="1:29" ht="60.75" customHeight="1" thickBot="1">
      <c r="A12" s="181"/>
      <c r="B12" s="181"/>
      <c r="C12" s="204"/>
      <c r="D12" s="181"/>
      <c r="E12" s="181"/>
      <c r="F12" s="181"/>
      <c r="G12" s="18" t="s">
        <v>19</v>
      </c>
      <c r="H12" s="179"/>
      <c r="I12" s="181"/>
      <c r="J12" s="181"/>
      <c r="K12" s="590"/>
      <c r="L12" s="593"/>
      <c r="M12" s="595"/>
      <c r="N12" s="597"/>
      <c r="O12" s="597"/>
      <c r="P12" s="590"/>
      <c r="Q12" s="601"/>
      <c r="R12" s="165"/>
      <c r="S12" s="165"/>
      <c r="T12" s="165"/>
      <c r="U12" s="590"/>
      <c r="V12" s="438"/>
      <c r="W12" s="177"/>
      <c r="X12" s="177"/>
      <c r="Y12" s="177"/>
      <c r="Z12" s="590"/>
      <c r="AA12" s="625"/>
      <c r="AB12" s="252"/>
      <c r="AC12" s="60"/>
    </row>
    <row r="13" spans="1:29" ht="27.75" customHeight="1">
      <c r="A13" s="181" t="s">
        <v>90</v>
      </c>
      <c r="B13" s="181" t="s">
        <v>91</v>
      </c>
      <c r="C13" s="203" t="s">
        <v>470</v>
      </c>
      <c r="D13" s="181" t="s">
        <v>92</v>
      </c>
      <c r="E13" s="181" t="s">
        <v>15</v>
      </c>
      <c r="F13" s="181" t="s">
        <v>16</v>
      </c>
      <c r="G13" s="118" t="s">
        <v>17</v>
      </c>
      <c r="H13" s="179" t="s">
        <v>193</v>
      </c>
      <c r="I13" s="393" t="s">
        <v>471</v>
      </c>
      <c r="J13" s="181" t="s">
        <v>779</v>
      </c>
      <c r="K13" s="589">
        <v>0.9</v>
      </c>
      <c r="L13" s="593" t="s">
        <v>780</v>
      </c>
      <c r="M13" s="595" t="s">
        <v>193</v>
      </c>
      <c r="N13" s="596" t="s">
        <v>471</v>
      </c>
      <c r="O13" s="596" t="s">
        <v>779</v>
      </c>
      <c r="P13" s="589">
        <v>0.94</v>
      </c>
      <c r="Q13" s="601" t="s">
        <v>780</v>
      </c>
      <c r="R13" s="165" t="s">
        <v>193</v>
      </c>
      <c r="S13" s="591" t="s">
        <v>471</v>
      </c>
      <c r="T13" s="592" t="s">
        <v>1318</v>
      </c>
      <c r="U13" s="589">
        <v>0.9</v>
      </c>
      <c r="V13" s="594" t="s">
        <v>780</v>
      </c>
      <c r="W13" s="177" t="s">
        <v>193</v>
      </c>
      <c r="X13" s="600" t="s">
        <v>471</v>
      </c>
      <c r="Y13" s="177" t="s">
        <v>1319</v>
      </c>
      <c r="Z13" s="589">
        <v>0.92</v>
      </c>
      <c r="AA13" s="624" t="s">
        <v>780</v>
      </c>
      <c r="AB13" s="327">
        <f>(+Z13+U13+P13+K13)/4</f>
        <v>0.9149999999999999</v>
      </c>
      <c r="AC13" s="60"/>
    </row>
    <row r="14" spans="1:29" ht="45.75" customHeight="1">
      <c r="A14" s="181"/>
      <c r="B14" s="181"/>
      <c r="C14" s="184"/>
      <c r="D14" s="181"/>
      <c r="E14" s="181"/>
      <c r="F14" s="181"/>
      <c r="G14" s="17" t="s">
        <v>18</v>
      </c>
      <c r="H14" s="179"/>
      <c r="I14" s="181"/>
      <c r="J14" s="181"/>
      <c r="K14" s="590"/>
      <c r="L14" s="593"/>
      <c r="M14" s="595"/>
      <c r="N14" s="597"/>
      <c r="O14" s="597"/>
      <c r="P14" s="590"/>
      <c r="Q14" s="601"/>
      <c r="R14" s="165"/>
      <c r="S14" s="165"/>
      <c r="T14" s="165"/>
      <c r="U14" s="590"/>
      <c r="V14" s="434"/>
      <c r="W14" s="177"/>
      <c r="X14" s="177"/>
      <c r="Y14" s="177"/>
      <c r="Z14" s="590"/>
      <c r="AA14" s="625"/>
      <c r="AB14" s="252"/>
      <c r="AC14" s="60"/>
    </row>
    <row r="15" spans="1:29" ht="64.5" customHeight="1" thickBot="1">
      <c r="A15" s="181"/>
      <c r="B15" s="181"/>
      <c r="C15" s="204"/>
      <c r="D15" s="181"/>
      <c r="E15" s="181"/>
      <c r="F15" s="181"/>
      <c r="G15" s="18" t="s">
        <v>19</v>
      </c>
      <c r="H15" s="179"/>
      <c r="I15" s="181"/>
      <c r="J15" s="181"/>
      <c r="K15" s="590"/>
      <c r="L15" s="593"/>
      <c r="M15" s="595"/>
      <c r="N15" s="597"/>
      <c r="O15" s="597"/>
      <c r="P15" s="590"/>
      <c r="Q15" s="601"/>
      <c r="R15" s="165"/>
      <c r="S15" s="165"/>
      <c r="T15" s="165"/>
      <c r="U15" s="590"/>
      <c r="V15" s="434"/>
      <c r="W15" s="177"/>
      <c r="X15" s="177"/>
      <c r="Y15" s="177"/>
      <c r="Z15" s="590"/>
      <c r="AA15" s="625"/>
      <c r="AB15" s="252"/>
      <c r="AC15" s="60"/>
    </row>
    <row r="16" spans="1:29" ht="27.75" customHeight="1">
      <c r="A16" s="181" t="s">
        <v>93</v>
      </c>
      <c r="B16" s="181" t="s">
        <v>94</v>
      </c>
      <c r="C16" s="203" t="s">
        <v>472</v>
      </c>
      <c r="D16" s="181" t="s">
        <v>95</v>
      </c>
      <c r="E16" s="181" t="s">
        <v>15</v>
      </c>
      <c r="F16" s="181" t="s">
        <v>16</v>
      </c>
      <c r="G16" s="118" t="s">
        <v>17</v>
      </c>
      <c r="H16" s="179" t="s">
        <v>193</v>
      </c>
      <c r="I16" s="393" t="s">
        <v>195</v>
      </c>
      <c r="J16" s="181" t="s">
        <v>781</v>
      </c>
      <c r="K16" s="589">
        <v>0.8</v>
      </c>
      <c r="L16" s="593" t="s">
        <v>782</v>
      </c>
      <c r="M16" s="595" t="s">
        <v>193</v>
      </c>
      <c r="N16" s="595" t="s">
        <v>195</v>
      </c>
      <c r="O16" s="596" t="s">
        <v>781</v>
      </c>
      <c r="P16" s="589">
        <v>0.9</v>
      </c>
      <c r="Q16" s="596" t="s">
        <v>782</v>
      </c>
      <c r="R16" s="165" t="s">
        <v>193</v>
      </c>
      <c r="S16" s="591" t="s">
        <v>195</v>
      </c>
      <c r="T16" s="165" t="s">
        <v>889</v>
      </c>
      <c r="U16" s="589">
        <v>0.88</v>
      </c>
      <c r="V16" s="594" t="s">
        <v>890</v>
      </c>
      <c r="W16" s="177" t="s">
        <v>193</v>
      </c>
      <c r="X16" s="600" t="s">
        <v>195</v>
      </c>
      <c r="Y16" s="177" t="s">
        <v>1320</v>
      </c>
      <c r="Z16" s="589">
        <v>0.9</v>
      </c>
      <c r="AA16" s="626" t="s">
        <v>1321</v>
      </c>
      <c r="AB16" s="327">
        <f>(+Z16+U16+P16+K16)/4</f>
        <v>0.8700000000000001</v>
      </c>
      <c r="AC16" s="60"/>
    </row>
    <row r="17" spans="1:29" ht="41.25" customHeight="1">
      <c r="A17" s="181"/>
      <c r="B17" s="181"/>
      <c r="C17" s="184"/>
      <c r="D17" s="181"/>
      <c r="E17" s="181"/>
      <c r="F17" s="181"/>
      <c r="G17" s="17" t="s">
        <v>18</v>
      </c>
      <c r="H17" s="179"/>
      <c r="I17" s="181"/>
      <c r="J17" s="181"/>
      <c r="K17" s="590"/>
      <c r="L17" s="593"/>
      <c r="M17" s="595"/>
      <c r="N17" s="595"/>
      <c r="O17" s="597"/>
      <c r="P17" s="590"/>
      <c r="Q17" s="597"/>
      <c r="R17" s="165"/>
      <c r="S17" s="165"/>
      <c r="T17" s="165"/>
      <c r="U17" s="590"/>
      <c r="V17" s="434"/>
      <c r="W17" s="177"/>
      <c r="X17" s="177"/>
      <c r="Y17" s="177"/>
      <c r="Z17" s="590"/>
      <c r="AA17" s="626"/>
      <c r="AB17" s="252"/>
      <c r="AC17" s="60"/>
    </row>
    <row r="18" spans="1:29" ht="117" customHeight="1" thickBot="1">
      <c r="A18" s="181"/>
      <c r="B18" s="181"/>
      <c r="C18" s="204"/>
      <c r="D18" s="181"/>
      <c r="E18" s="181"/>
      <c r="F18" s="181"/>
      <c r="G18" s="18" t="s">
        <v>19</v>
      </c>
      <c r="H18" s="179"/>
      <c r="I18" s="181"/>
      <c r="J18" s="181"/>
      <c r="K18" s="590"/>
      <c r="L18" s="593"/>
      <c r="M18" s="595"/>
      <c r="N18" s="595"/>
      <c r="O18" s="597"/>
      <c r="P18" s="590"/>
      <c r="Q18" s="597"/>
      <c r="R18" s="165"/>
      <c r="S18" s="165"/>
      <c r="T18" s="165"/>
      <c r="U18" s="590"/>
      <c r="V18" s="434"/>
      <c r="W18" s="177"/>
      <c r="X18" s="177"/>
      <c r="Y18" s="177"/>
      <c r="Z18" s="590"/>
      <c r="AA18" s="626"/>
      <c r="AB18" s="252"/>
      <c r="AC18" s="60"/>
    </row>
    <row r="19" spans="1:29" ht="24" customHeight="1">
      <c r="A19" s="181" t="s">
        <v>96</v>
      </c>
      <c r="B19" s="181" t="s">
        <v>97</v>
      </c>
      <c r="C19" s="203" t="s">
        <v>473</v>
      </c>
      <c r="D19" s="181" t="s">
        <v>196</v>
      </c>
      <c r="E19" s="181" t="s">
        <v>15</v>
      </c>
      <c r="F19" s="181" t="s">
        <v>16</v>
      </c>
      <c r="G19" s="118" t="s">
        <v>17</v>
      </c>
      <c r="H19" s="179" t="s">
        <v>193</v>
      </c>
      <c r="I19" s="393" t="s">
        <v>197</v>
      </c>
      <c r="J19" s="203" t="s">
        <v>783</v>
      </c>
      <c r="K19" s="589">
        <v>0.76</v>
      </c>
      <c r="L19" s="593" t="s">
        <v>474</v>
      </c>
      <c r="M19" s="595" t="s">
        <v>193</v>
      </c>
      <c r="N19" s="595" t="s">
        <v>197</v>
      </c>
      <c r="O19" s="596" t="s">
        <v>783</v>
      </c>
      <c r="P19" s="589">
        <v>0.75</v>
      </c>
      <c r="Q19" s="596" t="s">
        <v>474</v>
      </c>
      <c r="R19" s="165" t="s">
        <v>193</v>
      </c>
      <c r="S19" s="591" t="s">
        <v>197</v>
      </c>
      <c r="T19" s="165" t="s">
        <v>1322</v>
      </c>
      <c r="U19" s="589">
        <v>0.9</v>
      </c>
      <c r="V19" s="594" t="s">
        <v>1323</v>
      </c>
      <c r="W19" s="177" t="s">
        <v>193</v>
      </c>
      <c r="X19" s="600" t="s">
        <v>197</v>
      </c>
      <c r="Y19" s="177" t="s">
        <v>1324</v>
      </c>
      <c r="Z19" s="589">
        <v>0.9</v>
      </c>
      <c r="AA19" s="546" t="s">
        <v>1325</v>
      </c>
      <c r="AB19" s="327">
        <f>(+Z19+U19+P19+K19)/4</f>
        <v>0.8274999999999999</v>
      </c>
      <c r="AC19" s="60"/>
    </row>
    <row r="20" spans="1:29" ht="38.25" customHeight="1">
      <c r="A20" s="181"/>
      <c r="B20" s="181"/>
      <c r="C20" s="184"/>
      <c r="D20" s="181"/>
      <c r="E20" s="181"/>
      <c r="F20" s="181"/>
      <c r="G20" s="17" t="s">
        <v>18</v>
      </c>
      <c r="H20" s="179"/>
      <c r="I20" s="181"/>
      <c r="J20" s="184"/>
      <c r="K20" s="590"/>
      <c r="L20" s="593"/>
      <c r="M20" s="595"/>
      <c r="N20" s="595"/>
      <c r="O20" s="597"/>
      <c r="P20" s="590"/>
      <c r="Q20" s="597"/>
      <c r="R20" s="165"/>
      <c r="S20" s="165"/>
      <c r="T20" s="165"/>
      <c r="U20" s="590"/>
      <c r="V20" s="434"/>
      <c r="W20" s="177"/>
      <c r="X20" s="177"/>
      <c r="Y20" s="177"/>
      <c r="Z20" s="590"/>
      <c r="AA20" s="546"/>
      <c r="AB20" s="252"/>
      <c r="AC20" s="60"/>
    </row>
    <row r="21" spans="1:29" ht="59.25" customHeight="1" thickBot="1">
      <c r="A21" s="181"/>
      <c r="B21" s="181"/>
      <c r="C21" s="204"/>
      <c r="D21" s="181"/>
      <c r="E21" s="181"/>
      <c r="F21" s="181"/>
      <c r="G21" s="18" t="s">
        <v>19</v>
      </c>
      <c r="H21" s="179"/>
      <c r="I21" s="181"/>
      <c r="J21" s="184"/>
      <c r="K21" s="590"/>
      <c r="L21" s="593"/>
      <c r="M21" s="595"/>
      <c r="N21" s="595"/>
      <c r="O21" s="597"/>
      <c r="P21" s="590"/>
      <c r="Q21" s="597"/>
      <c r="R21" s="165"/>
      <c r="S21" s="166"/>
      <c r="T21" s="166"/>
      <c r="U21" s="627"/>
      <c r="V21" s="434"/>
      <c r="W21" s="177"/>
      <c r="X21" s="178"/>
      <c r="Y21" s="178"/>
      <c r="Z21" s="627"/>
      <c r="AA21" s="632"/>
      <c r="AB21" s="252"/>
      <c r="AC21" s="60"/>
    </row>
    <row r="22" spans="1:29" ht="222" customHeight="1" thickBot="1">
      <c r="A22" s="59" t="s">
        <v>475</v>
      </c>
      <c r="B22" s="59"/>
      <c r="C22" s="74">
        <v>1</v>
      </c>
      <c r="D22" s="59" t="s">
        <v>476</v>
      </c>
      <c r="E22" s="59" t="s">
        <v>15</v>
      </c>
      <c r="F22" s="59" t="s">
        <v>16</v>
      </c>
      <c r="G22" s="118"/>
      <c r="H22" s="73" t="s">
        <v>193</v>
      </c>
      <c r="I22" s="90" t="s">
        <v>477</v>
      </c>
      <c r="J22" s="90" t="s">
        <v>750</v>
      </c>
      <c r="K22" s="91">
        <v>0.95</v>
      </c>
      <c r="L22" s="77" t="s">
        <v>773</v>
      </c>
      <c r="M22" s="76" t="s">
        <v>193</v>
      </c>
      <c r="N22" s="76" t="s">
        <v>477</v>
      </c>
      <c r="O22" s="92" t="s">
        <v>751</v>
      </c>
      <c r="P22" s="91">
        <v>0.94</v>
      </c>
      <c r="Q22" s="76" t="s">
        <v>774</v>
      </c>
      <c r="R22" s="119" t="s">
        <v>193</v>
      </c>
      <c r="S22" s="119" t="s">
        <v>477</v>
      </c>
      <c r="T22" s="93" t="s">
        <v>751</v>
      </c>
      <c r="U22" s="91">
        <v>0.95</v>
      </c>
      <c r="V22" s="119" t="s">
        <v>891</v>
      </c>
      <c r="W22" s="75" t="s">
        <v>193</v>
      </c>
      <c r="X22" s="75" t="s">
        <v>477</v>
      </c>
      <c r="Y22" s="94" t="s">
        <v>751</v>
      </c>
      <c r="Z22" s="91">
        <v>0.95</v>
      </c>
      <c r="AA22" s="95" t="s">
        <v>891</v>
      </c>
      <c r="AB22" s="98">
        <f>(+Z22+U22+P22+K22)/4</f>
        <v>0.9475</v>
      </c>
      <c r="AC22" s="60"/>
    </row>
    <row r="23" spans="1:28" s="67" customFormat="1" ht="14.25" customHeight="1">
      <c r="A23" s="67" t="s">
        <v>752</v>
      </c>
      <c r="J23" s="96"/>
      <c r="K23" s="97">
        <f>SUM(K10:K22)/5</f>
        <v>0.8720000000000001</v>
      </c>
      <c r="P23" s="68">
        <f>SUM(P10:P22)/5</f>
        <v>0.8939999999999999</v>
      </c>
      <c r="AB23" s="102">
        <f>SUM(AB10:AB22)/5</f>
        <v>0.901</v>
      </c>
    </row>
    <row r="24" spans="10:11" ht="24" customHeight="1">
      <c r="J24" s="99"/>
      <c r="K24" s="63"/>
    </row>
    <row r="25" ht="12">
      <c r="J25" s="100"/>
    </row>
    <row r="28" ht="12">
      <c r="J28" s="101"/>
    </row>
  </sheetData>
  <sheetProtection/>
  <mergeCells count="142">
    <mergeCell ref="AB10:AB12"/>
    <mergeCell ref="AB13:AB15"/>
    <mergeCell ref="AB16:AB18"/>
    <mergeCell ref="AB19:AB21"/>
    <mergeCell ref="AB8:AB9"/>
    <mergeCell ref="A1:B4"/>
    <mergeCell ref="X19:X21"/>
    <mergeCell ref="Y19:Y21"/>
    <mergeCell ref="Z19:Z21"/>
    <mergeCell ref="AA19:AA21"/>
    <mergeCell ref="R19:R21"/>
    <mergeCell ref="S19:S21"/>
    <mergeCell ref="T19:T21"/>
    <mergeCell ref="U19:U21"/>
    <mergeCell ref="V19:V21"/>
    <mergeCell ref="W19:W21"/>
    <mergeCell ref="L19:L21"/>
    <mergeCell ref="M19:M21"/>
    <mergeCell ref="N19:N21"/>
    <mergeCell ref="O19:O21"/>
    <mergeCell ref="P19:P21"/>
    <mergeCell ref="Q19:Q21"/>
    <mergeCell ref="Z16:Z18"/>
    <mergeCell ref="AA16:AA18"/>
    <mergeCell ref="A19:A21"/>
    <mergeCell ref="B19:B21"/>
    <mergeCell ref="C19:C21"/>
    <mergeCell ref="D19:D21"/>
    <mergeCell ref="E19:E21"/>
    <mergeCell ref="F19:F21"/>
    <mergeCell ref="J19:J21"/>
    <mergeCell ref="K19:K21"/>
    <mergeCell ref="S16:S18"/>
    <mergeCell ref="T16:T18"/>
    <mergeCell ref="U16:U18"/>
    <mergeCell ref="V16:V18"/>
    <mergeCell ref="X16:X18"/>
    <mergeCell ref="Y16:Y18"/>
    <mergeCell ref="X13:X15"/>
    <mergeCell ref="Y13:Y15"/>
    <mergeCell ref="Z13:Z15"/>
    <mergeCell ref="AA13:AA15"/>
    <mergeCell ref="A16:A18"/>
    <mergeCell ref="B16:B18"/>
    <mergeCell ref="C16:C18"/>
    <mergeCell ref="D16:D18"/>
    <mergeCell ref="E16:E18"/>
    <mergeCell ref="F16:F18"/>
    <mergeCell ref="Y10:Y12"/>
    <mergeCell ref="Z10:Z12"/>
    <mergeCell ref="AA10:AA12"/>
    <mergeCell ref="A13:A15"/>
    <mergeCell ref="B13:B15"/>
    <mergeCell ref="C13:C15"/>
    <mergeCell ref="D13:D15"/>
    <mergeCell ref="E13:E15"/>
    <mergeCell ref="F13:F15"/>
    <mergeCell ref="H13:H15"/>
    <mergeCell ref="Y8:Y9"/>
    <mergeCell ref="Z8:Z9"/>
    <mergeCell ref="AA8:AA9"/>
    <mergeCell ref="A10:A12"/>
    <mergeCell ref="B10:B12"/>
    <mergeCell ref="C10:C12"/>
    <mergeCell ref="D10:D12"/>
    <mergeCell ref="E10:E12"/>
    <mergeCell ref="F10:F12"/>
    <mergeCell ref="H10:H12"/>
    <mergeCell ref="E8:E9"/>
    <mergeCell ref="F8:F9"/>
    <mergeCell ref="G8:G9"/>
    <mergeCell ref="H8:I8"/>
    <mergeCell ref="J8:J9"/>
    <mergeCell ref="K8:K9"/>
    <mergeCell ref="A5:B5"/>
    <mergeCell ref="D5:AA5"/>
    <mergeCell ref="A6:AA6"/>
    <mergeCell ref="A7:G7"/>
    <mergeCell ref="H7:L7"/>
    <mergeCell ref="M7:Q7"/>
    <mergeCell ref="R7:V7"/>
    <mergeCell ref="W7:AA7"/>
    <mergeCell ref="C1:AA4"/>
    <mergeCell ref="A8:A9"/>
    <mergeCell ref="B8:B9"/>
    <mergeCell ref="C8:C9"/>
    <mergeCell ref="D8:D9"/>
    <mergeCell ref="L8:L9"/>
    <mergeCell ref="M8:N8"/>
    <mergeCell ref="O8:O9"/>
    <mergeCell ref="P8:P9"/>
    <mergeCell ref="Q8:Q9"/>
    <mergeCell ref="R8:S8"/>
    <mergeCell ref="I10:I12"/>
    <mergeCell ref="J10:J12"/>
    <mergeCell ref="K10:K12"/>
    <mergeCell ref="L10:L12"/>
    <mergeCell ref="M10:M12"/>
    <mergeCell ref="N10:N12"/>
    <mergeCell ref="O10:O12"/>
    <mergeCell ref="P10:P12"/>
    <mergeCell ref="S10:S12"/>
    <mergeCell ref="T8:T9"/>
    <mergeCell ref="U8:U9"/>
    <mergeCell ref="V8:V9"/>
    <mergeCell ref="W8:X8"/>
    <mergeCell ref="I13:I15"/>
    <mergeCell ref="J13:J15"/>
    <mergeCell ref="K13:K15"/>
    <mergeCell ref="L13:L15"/>
    <mergeCell ref="Q10:Q12"/>
    <mergeCell ref="R10:R12"/>
    <mergeCell ref="U10:U12"/>
    <mergeCell ref="V10:V12"/>
    <mergeCell ref="W10:W12"/>
    <mergeCell ref="X10:X12"/>
    <mergeCell ref="M13:M15"/>
    <mergeCell ref="N13:N15"/>
    <mergeCell ref="O13:O15"/>
    <mergeCell ref="P13:P15"/>
    <mergeCell ref="Q13:Q15"/>
    <mergeCell ref="U13:U15"/>
    <mergeCell ref="H19:H21"/>
    <mergeCell ref="I19:I21"/>
    <mergeCell ref="M16:M18"/>
    <mergeCell ref="N16:N18"/>
    <mergeCell ref="O16:O18"/>
    <mergeCell ref="T10:T12"/>
    <mergeCell ref="H16:H18"/>
    <mergeCell ref="I16:I18"/>
    <mergeCell ref="J16:J18"/>
    <mergeCell ref="Q16:Q18"/>
    <mergeCell ref="P16:P18"/>
    <mergeCell ref="W16:W18"/>
    <mergeCell ref="R13:R15"/>
    <mergeCell ref="S13:S15"/>
    <mergeCell ref="T13:T15"/>
    <mergeCell ref="K16:K18"/>
    <mergeCell ref="L16:L18"/>
    <mergeCell ref="V13:V15"/>
    <mergeCell ref="W13:W15"/>
    <mergeCell ref="R16:R18"/>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AUDITORA_CAMU</dc:creator>
  <cp:keywords/>
  <dc:description/>
  <cp:lastModifiedBy>Control Interno</cp:lastModifiedBy>
  <dcterms:created xsi:type="dcterms:W3CDTF">2013-04-02T20:20:06Z</dcterms:created>
  <dcterms:modified xsi:type="dcterms:W3CDTF">2017-02-02T23:04:35Z</dcterms:modified>
  <cp:category/>
  <cp:version/>
  <cp:contentType/>
  <cp:contentStatus/>
</cp:coreProperties>
</file>